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ukas\Documents\Akce\Pripravovane\KKN KV - drobne upravy\CN Mudicon\"/>
    </mc:Choice>
  </mc:AlternateContent>
  <bookViews>
    <workbookView xWindow="0" yWindow="0" windowWidth="0" windowHeight="0"/>
  </bookViews>
  <sheets>
    <sheet name="Rekapitulace stavby" sheetId="1" r:id="rId1"/>
    <sheet name="SO09 - Úpravy zubní ordin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'SO09 - Úpravy zubní ordinace'!$C$133:$K$248</definedName>
    <definedName name="_xlnm.Print_Area" localSheetId="1">'SO09 - Úpravy zubní ordinace'!$C$121:$K$248</definedName>
    <definedName name="_xlnm.Print_Titles" localSheetId="1">'SO09 - Úpravy zubní ordinace'!$133:$133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48"/>
  <c r="BH248"/>
  <c r="BG248"/>
  <c r="BF248"/>
  <c r="T248"/>
  <c r="T247"/>
  <c r="R248"/>
  <c r="R247"/>
  <c r="P248"/>
  <c r="P247"/>
  <c r="BI246"/>
  <c r="BH246"/>
  <c r="BG246"/>
  <c r="BF246"/>
  <c r="T246"/>
  <c r="T245"/>
  <c r="R246"/>
  <c r="R245"/>
  <c r="P246"/>
  <c r="P245"/>
  <c r="BI244"/>
  <c r="BH244"/>
  <c r="BG244"/>
  <c r="BF244"/>
  <c r="T244"/>
  <c r="T243"/>
  <c r="T242"/>
  <c r="R244"/>
  <c r="R243"/>
  <c r="R242"/>
  <c r="P244"/>
  <c r="P243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F128"/>
  <c r="E126"/>
  <c r="F89"/>
  <c r="E87"/>
  <c r="J24"/>
  <c r="E24"/>
  <c r="J131"/>
  <c r="J23"/>
  <c r="J21"/>
  <c r="E21"/>
  <c r="J130"/>
  <c r="J20"/>
  <c r="J18"/>
  <c r="E18"/>
  <c r="F131"/>
  <c r="J17"/>
  <c r="J15"/>
  <c r="E15"/>
  <c r="F130"/>
  <c r="J14"/>
  <c r="J12"/>
  <c r="J128"/>
  <c r="E7"/>
  <c r="E124"/>
  <c i="1" r="L90"/>
  <c r="AM90"/>
  <c r="AM89"/>
  <c r="L89"/>
  <c r="AM87"/>
  <c r="L87"/>
  <c r="L85"/>
  <c r="L84"/>
  <c i="2" r="F37"/>
  <c r="J248"/>
  <c r="J244"/>
  <c r="J236"/>
  <c r="BK230"/>
  <c r="J226"/>
  <c r="J220"/>
  <c r="J215"/>
  <c r="J207"/>
  <c r="BK199"/>
  <c r="BK194"/>
  <c r="BK188"/>
  <c r="J184"/>
  <c r="J179"/>
  <c r="BK166"/>
  <c r="J159"/>
  <c r="BK151"/>
  <c r="J147"/>
  <c i="1" r="AS94"/>
  <c i="2" r="J246"/>
  <c r="BK238"/>
  <c r="J234"/>
  <c r="BK228"/>
  <c r="J224"/>
  <c r="J217"/>
  <c r="J211"/>
  <c r="BK203"/>
  <c r="J198"/>
  <c r="J188"/>
  <c r="BK183"/>
  <c r="J169"/>
  <c r="J164"/>
  <c r="BK160"/>
  <c r="BK156"/>
  <c r="BK148"/>
  <c r="J142"/>
  <c r="BK246"/>
  <c r="J240"/>
  <c r="BK232"/>
  <c r="BK226"/>
  <c r="BK220"/>
  <c r="BK213"/>
  <c r="J209"/>
  <c r="BK201"/>
  <c r="J194"/>
  <c r="BK185"/>
  <c r="J182"/>
  <c r="J175"/>
  <c r="BK164"/>
  <c r="BK159"/>
  <c r="J156"/>
  <c r="J148"/>
  <c r="BK139"/>
  <c r="BK248"/>
  <c r="BK240"/>
  <c r="J238"/>
  <c r="BK234"/>
  <c r="J230"/>
  <c r="BK224"/>
  <c r="BK219"/>
  <c r="J213"/>
  <c r="BK205"/>
  <c r="J199"/>
  <c r="BK192"/>
  <c r="BK186"/>
  <c r="J180"/>
  <c r="J170"/>
  <c r="J166"/>
  <c r="J160"/>
  <c r="BK153"/>
  <c r="BK147"/>
  <c r="J137"/>
  <c r="F34"/>
  <c r="J228"/>
  <c r="J221"/>
  <c r="BK215"/>
  <c r="BK207"/>
  <c r="J201"/>
  <c r="J196"/>
  <c r="J190"/>
  <c r="BK184"/>
  <c r="BK180"/>
  <c r="BK169"/>
  <c r="J163"/>
  <c r="J157"/>
  <c r="J149"/>
  <c r="BK142"/>
  <c r="F35"/>
  <c r="J186"/>
  <c r="J183"/>
  <c r="BK175"/>
  <c r="BK168"/>
  <c r="J161"/>
  <c r="BK158"/>
  <c r="BK149"/>
  <c r="J144"/>
  <c r="F36"/>
  <c r="BK244"/>
  <c r="BK236"/>
  <c r="J232"/>
  <c r="BK221"/>
  <c r="BK217"/>
  <c r="BK211"/>
  <c r="J205"/>
  <c r="BK198"/>
  <c r="BK190"/>
  <c r="BK182"/>
  <c r="BK170"/>
  <c r="BK163"/>
  <c r="J158"/>
  <c r="J153"/>
  <c r="J139"/>
  <c r="J34"/>
  <c r="J219"/>
  <c r="BK209"/>
  <c r="J203"/>
  <c r="BK196"/>
  <c r="J192"/>
  <c r="J185"/>
  <c r="BK179"/>
  <c r="J168"/>
  <c r="BK161"/>
  <c r="BK157"/>
  <c r="J151"/>
  <c r="BK144"/>
  <c r="BK137"/>
  <c l="1" r="R136"/>
  <c r="R146"/>
  <c r="R162"/>
  <c r="P141"/>
  <c r="R155"/>
  <c r="BK187"/>
  <c r="J187"/>
  <c r="J107"/>
  <c r="P200"/>
  <c r="BK146"/>
  <c r="J146"/>
  <c r="J100"/>
  <c r="BK155"/>
  <c r="P167"/>
  <c r="R200"/>
  <c r="R141"/>
  <c r="BK162"/>
  <c r="J162"/>
  <c r="J104"/>
  <c r="T162"/>
  <c r="R187"/>
  <c r="P197"/>
  <c r="T197"/>
  <c r="T233"/>
  <c r="T136"/>
  <c r="P146"/>
  <c r="P155"/>
  <c r="R167"/>
  <c r="T187"/>
  <c r="BK197"/>
  <c r="J197"/>
  <c r="J108"/>
  <c r="R197"/>
  <c r="BK233"/>
  <c r="J233"/>
  <c r="J110"/>
  <c r="BK141"/>
  <c r="J141"/>
  <c r="J99"/>
  <c r="T155"/>
  <c r="P162"/>
  <c r="P187"/>
  <c r="T200"/>
  <c r="BK136"/>
  <c r="J136"/>
  <c r="J98"/>
  <c r="T146"/>
  <c r="BK167"/>
  <c r="J167"/>
  <c r="J106"/>
  <c r="BK200"/>
  <c r="J200"/>
  <c r="J109"/>
  <c r="P233"/>
  <c r="P136"/>
  <c r="P135"/>
  <c r="T141"/>
  <c r="T167"/>
  <c r="R233"/>
  <c r="BK165"/>
  <c r="J165"/>
  <c r="J105"/>
  <c r="BK243"/>
  <c r="J243"/>
  <c r="J112"/>
  <c r="BK245"/>
  <c r="J245"/>
  <c r="J113"/>
  <c r="BK247"/>
  <c r="J247"/>
  <c r="J114"/>
  <c r="BK152"/>
  <c r="J152"/>
  <c r="J101"/>
  <c i="1" r="AW95"/>
  <c i="2" r="E85"/>
  <c r="J89"/>
  <c r="F91"/>
  <c r="J91"/>
  <c r="F92"/>
  <c r="J92"/>
  <c r="BE137"/>
  <c r="BE139"/>
  <c r="BE142"/>
  <c r="BE144"/>
  <c r="BE147"/>
  <c r="BE148"/>
  <c r="BE149"/>
  <c r="BE151"/>
  <c r="BE153"/>
  <c r="BE156"/>
  <c r="BE157"/>
  <c r="BE158"/>
  <c r="BE159"/>
  <c r="BE160"/>
  <c r="BE161"/>
  <c r="BE163"/>
  <c r="BE164"/>
  <c r="BE166"/>
  <c r="BE168"/>
  <c r="BE169"/>
  <c r="BE170"/>
  <c r="BE175"/>
  <c r="BE179"/>
  <c r="BE180"/>
  <c r="BE182"/>
  <c r="BE183"/>
  <c r="BE184"/>
  <c r="BE185"/>
  <c r="BE186"/>
  <c r="BE188"/>
  <c r="BE190"/>
  <c r="BE192"/>
  <c r="BE194"/>
  <c r="BE196"/>
  <c r="BE198"/>
  <c r="BE199"/>
  <c r="BE201"/>
  <c r="BE203"/>
  <c r="BE205"/>
  <c r="BE207"/>
  <c r="BE209"/>
  <c r="BE211"/>
  <c r="BE213"/>
  <c r="BE215"/>
  <c r="BE217"/>
  <c r="BE219"/>
  <c r="BE220"/>
  <c r="BE221"/>
  <c r="BE224"/>
  <c r="BE226"/>
  <c r="BE228"/>
  <c r="BE230"/>
  <c r="BE232"/>
  <c r="BE234"/>
  <c r="BE236"/>
  <c r="BE238"/>
  <c r="BE240"/>
  <c r="BE244"/>
  <c r="BE246"/>
  <c r="BE248"/>
  <c i="1" r="BC95"/>
  <c r="BB95"/>
  <c r="BA95"/>
  <c r="BD95"/>
  <c r="BD94"/>
  <c r="W33"/>
  <c r="BC94"/>
  <c r="W32"/>
  <c r="BB94"/>
  <c r="W31"/>
  <c r="BA94"/>
  <c r="W30"/>
  <c i="2" l="1" r="R154"/>
  <c r="T154"/>
  <c r="P154"/>
  <c r="P134"/>
  <c i="1" r="AU95"/>
  <c i="2" r="T135"/>
  <c r="T134"/>
  <c r="BK154"/>
  <c r="J154"/>
  <c r="J102"/>
  <c r="R135"/>
  <c r="R134"/>
  <c r="J155"/>
  <c r="J103"/>
  <c r="BK135"/>
  <c r="J135"/>
  <c r="J97"/>
  <c r="BK242"/>
  <c r="J242"/>
  <c r="J111"/>
  <c i="1" r="AY94"/>
  <c r="AW94"/>
  <c r="AK30"/>
  <c i="2" r="F33"/>
  <c i="1" r="AZ95"/>
  <c r="AZ94"/>
  <c r="W29"/>
  <c i="2" r="J33"/>
  <c i="1" r="AV95"/>
  <c r="AT95"/>
  <c r="AX94"/>
  <c r="AU94"/>
  <c i="2" l="1" r="BK134"/>
  <c r="J134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<sst xmlns="http://schemas.openxmlformats.org/spreadsheetml/2006/main">
  <si>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</si>
  <si>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</si>
  <si>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</si>
  <si>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</si>
  <si>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</si>
  <si>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{ed5dfe23-eb77-4839-8d08-127a89f20a9f}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</si>
  <si>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</si>
  <si>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</si>
  <si>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</si>
  <si>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</si>
  <si>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</si>
  <si>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</si>
  <si>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</si>
  <si>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</si>
  <si>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24035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</si>
  <si>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</si>
  <si>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</si>
  <si>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KKN KV - drobné opravy</t>
  </si>
  <si>
    <t>KSO:</t>
  </si>
  <si>
    <t>CC-CZ:</t>
  </si>
  <si>
    <t>Místo:</t>
  </si>
  <si>
    <t xml:space="preserve"> </t>
  </si>
  <si>
    <t>Datum:</t>
  </si>
  <si>
    <t>11. 7. 2024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</si>
  <si>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</si>
  <si>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</si>
  <si>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</si>
  <si>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</si>
  <si>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</si>
  <si>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</si>
  <si>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</si>
  <si>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</si>
  <si>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</si>
  <si>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</si>
  <si>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</si>
  <si>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</si>
  <si>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</si>
  <si>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</si>
  <si>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</si>
  <si>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</si>
  <si>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</si>
  <si>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</si>
  <si>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</si>
  <si>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</si>
  <si>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</si>
  <si>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</si>
  <si>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</si>
  <si>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</si>
  <si>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</si>
  <si>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</si>
  <si>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</si>
  <si>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</si>
  <si>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</si>
  <si>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</si>
  <si>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</si>
  <si>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</si>
  <si>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</si>
  <si>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</si>
  <si>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</si>
  <si>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</si>
  <si>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</si>
  <si>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</si>
  <si>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</si>
  <si>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</si>
  <si>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</si>
  <si>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</si>
  <si>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</si>
  <si>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</si>
  <si>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</si>
  <si>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</si>
  <si>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</si>
  <si>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</si>
  <si>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</si>
  <si>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</si>
  <si>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</si>
  <si>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</si>
  <si>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</si>
  <si>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</si>
  <si>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SO09</t>
  </si>
  <si>
    <t>Úpravy zubní ordinace</t>
  </si>
  <si>
    <t>STA</t>
  </si>
  <si>
    <t>1</t>
  </si>
  <si>
    <t>{aecd95d1-65a6-4de1-b2dd-926a9a4c9505}</t>
  </si>
  <si>
    <t>2</t>
  </si>
  <si>
    <t>KRYCÍ LIST SOUPISU PRACÍ</t>
  </si>
  <si>
    <t>Objekt:</t>
  </si>
  <si>
    <t>SO09 - Úpravy zubní ordinace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</si>
  <si>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</si>
  <si>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</si>
  <si>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</si>
  <si>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</si>
  <si>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</si>
  <si>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</si>
  <si>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</si>
  <si>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</si>
  <si>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</si>
  <si>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</si>
  <si>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</si>
  <si>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</si>
  <si>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</si>
  <si>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</si>
  <si>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</si>
  <si>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</si>
  <si>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</si>
  <si>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</si>
  <si>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</si>
  <si>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</si>
  <si>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</si>
  <si>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</si>
  <si>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</si>
  <si>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</si>
  <si>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</si>
  <si>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</si>
  <si>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</si>
  <si>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</si>
  <si>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</si>
  <si>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</si>
  <si>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</si>
  <si>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</si>
  <si>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</si>
  <si>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</si>
  <si>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</si>
  <si>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</si>
  <si>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</si>
  <si>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</si>
  <si>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</si>
  <si>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</si>
  <si>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</si>
  <si>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</si>
  <si>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612325421</t>
  </si>
  <si>
    <t>Oprava vnitřní vápenocementové štukové omítky tl jádrové omítky do 20 mm a tl štuku do 3 mm stěn v rozsahu plochy do 10 %</t>
  </si>
  <si>
    <t>m2</t>
  </si>
  <si>
    <t>CS ÚRS 2024 02</t>
  </si>
  <si>
    <t>4</t>
  </si>
  <si>
    <t>-1033468407</t>
  </si>
  <si>
    <t>VV</t>
  </si>
  <si>
    <t>(4,45+4,71)*2*2,5-(0,9*2+0,8*2+1,2*1*2)</t>
  </si>
  <si>
    <t>631312141</t>
  </si>
  <si>
    <t>Doplnění rýh v dosavadních mazaninách betonem prostým</t>
  </si>
  <si>
    <t>m3</t>
  </si>
  <si>
    <t>640805612</t>
  </si>
  <si>
    <t>4,4*0,15*0,05"přebetonování kanálku</t>
  </si>
  <si>
    <t>9</t>
  </si>
  <si>
    <t>Ostatní konstrukce a práce, bourání</t>
  </si>
  <si>
    <t>3</t>
  </si>
  <si>
    <t>952901111</t>
  </si>
  <si>
    <t>Vyčištění budov bytové a občanské výstavby při výšce podlaží do 4 m</t>
  </si>
  <si>
    <t>1110585639</t>
  </si>
  <si>
    <t>4,45*4,71-0,8*0,78</t>
  </si>
  <si>
    <t>974042534</t>
  </si>
  <si>
    <t>Vysekání rýh v dlažbě betonové nebo jiné monolitické hl do 50 mm š do 150 mm</t>
  </si>
  <si>
    <t>m</t>
  </si>
  <si>
    <t>891866267</t>
  </si>
  <si>
    <t>4,4</t>
  </si>
  <si>
    <t>997</t>
  </si>
  <si>
    <t>Přesun sutě</t>
  </si>
  <si>
    <t>5</t>
  </si>
  <si>
    <t>997013211</t>
  </si>
  <si>
    <t>Vnitrostaveništní doprava suti a vybouraných hmot pro budovy v do 6 m ručně</t>
  </si>
  <si>
    <t>t</t>
  </si>
  <si>
    <t>-431017744</t>
  </si>
  <si>
    <t>997013501</t>
  </si>
  <si>
    <t>Odvoz suti a vybouraných hmot na skládku nebo meziskládku do 1 km se složením</t>
  </si>
  <si>
    <t>-1300221536</t>
  </si>
  <si>
    <t>7</t>
  </si>
  <si>
    <t>997013509</t>
  </si>
  <si>
    <t>Příplatek k odvozu suti a vybouraných hmot na skládku ZKD 1 km přes 1 km</t>
  </si>
  <si>
    <t>2042415925</t>
  </si>
  <si>
    <t>15*0,897</t>
  </si>
  <si>
    <t>8</t>
  </si>
  <si>
    <t>997013631</t>
  </si>
  <si>
    <t>Poplatek za uložení na skládce (skládkovné) stavebního odpadu směsného kód odpadu 17 09 04</t>
  </si>
  <si>
    <t>-2122821291</t>
  </si>
  <si>
    <t>998</t>
  </si>
  <si>
    <t>Přesun hmot</t>
  </si>
  <si>
    <t>998018001</t>
  </si>
  <si>
    <t>Přesun hmot pro budovy ruční pro budovy v do 6 m</t>
  </si>
  <si>
    <t>677464273</t>
  </si>
  <si>
    <t>PSV</t>
  </si>
  <si>
    <t>Práce a dodávky PSV</t>
  </si>
  <si>
    <t>725</t>
  </si>
  <si>
    <t>Zdravotechnika - zařizovací předměty</t>
  </si>
  <si>
    <t>10</t>
  </si>
  <si>
    <t>725210821</t>
  </si>
  <si>
    <t>Demontáž umyvadel bez výtokových armatur</t>
  </si>
  <si>
    <t>soubor</t>
  </si>
  <si>
    <t>16</t>
  </si>
  <si>
    <t>-1855522951</t>
  </si>
  <si>
    <t>11</t>
  </si>
  <si>
    <t>725320822</t>
  </si>
  <si>
    <t>Demontáž dřez dvojitý vestavěný v kuchyňských sestavách bez výtokových armatur</t>
  </si>
  <si>
    <t>1856948819</t>
  </si>
  <si>
    <t>725820802</t>
  </si>
  <si>
    <t>Demontáž baterie stojánkové do jednoho otvoru</t>
  </si>
  <si>
    <t>-1752908952</t>
  </si>
  <si>
    <t>13</t>
  </si>
  <si>
    <t>725860811</t>
  </si>
  <si>
    <t>Demontáž uzávěrů zápachu jednoduchých</t>
  </si>
  <si>
    <t>kus</t>
  </si>
  <si>
    <t>1205219478</t>
  </si>
  <si>
    <t>14</t>
  </si>
  <si>
    <t>725860812</t>
  </si>
  <si>
    <t>Demontáž uzávěrů zápachu dvojitých</t>
  </si>
  <si>
    <t>-1796343785</t>
  </si>
  <si>
    <t>15</t>
  </si>
  <si>
    <t>725860R01</t>
  </si>
  <si>
    <t>Uzavření odpadního potrubí zátkou</t>
  </si>
  <si>
    <t>1720995431</t>
  </si>
  <si>
    <t>733</t>
  </si>
  <si>
    <t>Ústřední vytápění - rozvodné potrubí</t>
  </si>
  <si>
    <t>733120815</t>
  </si>
  <si>
    <t>Demontáž potrubí ocelového hladkého D do 38</t>
  </si>
  <si>
    <t>707638216</t>
  </si>
  <si>
    <t>17</t>
  </si>
  <si>
    <t>733191915</t>
  </si>
  <si>
    <t>Zaslepení potrubí ocelového závitového zavařením a skováním DN 25</t>
  </si>
  <si>
    <t>1274346373</t>
  </si>
  <si>
    <t>735</t>
  </si>
  <si>
    <t>Ústřední vytápění - otopná tělesa</t>
  </si>
  <si>
    <t>18</t>
  </si>
  <si>
    <t>735151821</t>
  </si>
  <si>
    <t>Demontáž otopného tělesa panelového dvouřadého dl do 1500 mm</t>
  </si>
  <si>
    <t>-79546801</t>
  </si>
  <si>
    <t>741</t>
  </si>
  <si>
    <t>Elektroinstalace - silnoproud</t>
  </si>
  <si>
    <t>19</t>
  </si>
  <si>
    <t>741310001</t>
  </si>
  <si>
    <t>Montáž spínač nástěnný 1-jednopólový prostředí normální se zapojením vodičů</t>
  </si>
  <si>
    <t>-1964559438</t>
  </si>
  <si>
    <t>20</t>
  </si>
  <si>
    <t>M</t>
  </si>
  <si>
    <t>34535015</t>
  </si>
  <si>
    <t>spínač nástěnný jednopólový, řazení 1, IP44, šroubové svorky</t>
  </si>
  <si>
    <t>32</t>
  </si>
  <si>
    <t>354388477</t>
  </si>
  <si>
    <t>741313041</t>
  </si>
  <si>
    <t>Montáž zásuvka (polo)zapuštěná šroubové připojení 2P+PE se zapojením vodičů</t>
  </si>
  <si>
    <t>-452865189</t>
  </si>
  <si>
    <t>2"pro autokláv a sterilizátor</t>
  </si>
  <si>
    <t>5"stůl u linky N3</t>
  </si>
  <si>
    <t>4"deska za linkou N3</t>
  </si>
  <si>
    <t>Součet</t>
  </si>
  <si>
    <t>22</t>
  </si>
  <si>
    <t>34555202</t>
  </si>
  <si>
    <t>zásuvka zápustná jednonásobná chráněná, šroubové svorky</t>
  </si>
  <si>
    <t>-484644718</t>
  </si>
  <si>
    <t>23</t>
  </si>
  <si>
    <t>741315823</t>
  </si>
  <si>
    <t>Demontáž zásuvek domovních normální prostředí do 16A zapuštěných šroubových bez zachování funkčnosti 2P+PE</t>
  </si>
  <si>
    <t>479131012</t>
  </si>
  <si>
    <t>24</t>
  </si>
  <si>
    <t>741316823</t>
  </si>
  <si>
    <t>Demontáž zásuvek domovních normální prostředí do 16A zapuštěných šroubových se zachováním funkčnosti 2P+PE</t>
  </si>
  <si>
    <t>1460976605</t>
  </si>
  <si>
    <t>25</t>
  </si>
  <si>
    <t>741371R01</t>
  </si>
  <si>
    <t>Odpojení a demontáž nástěnného roentgenu</t>
  </si>
  <si>
    <t>kpl</t>
  </si>
  <si>
    <t>-1870490002</t>
  </si>
  <si>
    <t>26</t>
  </si>
  <si>
    <t>741371R02</t>
  </si>
  <si>
    <t>Zpětná montáž a připojení nástěnného roentgenu</t>
  </si>
  <si>
    <t>712439986</t>
  </si>
  <si>
    <t>27</t>
  </si>
  <si>
    <t>741371R03</t>
  </si>
  <si>
    <t>Úprava rozvodů elektroinstalace v prostoru pracovnich linek N1, N2 a N3 - vyvedení do nových pozic</t>
  </si>
  <si>
    <t>-1256835817</t>
  </si>
  <si>
    <t>28</t>
  </si>
  <si>
    <t>741810001</t>
  </si>
  <si>
    <t>Celková prohlídka elektrického rozvodu a zařízení do 100 000,- Kč</t>
  </si>
  <si>
    <t>-317326179</t>
  </si>
  <si>
    <t>29</t>
  </si>
  <si>
    <t>998741311</t>
  </si>
  <si>
    <t>Přesun hmot procentní pro silnoproud ruční v objektech v do 6 m</t>
  </si>
  <si>
    <t>%</t>
  </si>
  <si>
    <t>-869942268</t>
  </si>
  <si>
    <t>742</t>
  </si>
  <si>
    <t>Elektroinstalace - slaboproud</t>
  </si>
  <si>
    <t>30</t>
  </si>
  <si>
    <t>742110005</t>
  </si>
  <si>
    <t>Montáž trubek pro slaboproud plastových ohebných uložených v podlaze</t>
  </si>
  <si>
    <t>361356634</t>
  </si>
  <si>
    <t>4,71/2</t>
  </si>
  <si>
    <t>31</t>
  </si>
  <si>
    <t>34571350</t>
  </si>
  <si>
    <t>trubka elektroinstalační ohebná dvouplášťová korugovaná HDPE+LDPE (chránička) D 32/40mm</t>
  </si>
  <si>
    <t>-1635408071</t>
  </si>
  <si>
    <t>2,355*1,0615 'Přepočtené koeficientem množství</t>
  </si>
  <si>
    <t>742330044</t>
  </si>
  <si>
    <t>Montáž datové zásuvky 1 až 6 pozic</t>
  </si>
  <si>
    <t>-7223744</t>
  </si>
  <si>
    <t>2"linka N3</t>
  </si>
  <si>
    <t>33</t>
  </si>
  <si>
    <t>34555004</t>
  </si>
  <si>
    <t>zásuvka datová dvojnásobná kompletní s rámečkem, RJ45, Kat. 6 UTP, svorky IDC</t>
  </si>
  <si>
    <t>-145737413</t>
  </si>
  <si>
    <t>34</t>
  </si>
  <si>
    <t>998742311</t>
  </si>
  <si>
    <t>Přesun hmot procentní pro slaboproud ruční v objektech v do 6 m</t>
  </si>
  <si>
    <t>806795102</t>
  </si>
  <si>
    <t>766</t>
  </si>
  <si>
    <t>Konstrukce truhlářské</t>
  </si>
  <si>
    <t>35</t>
  </si>
  <si>
    <t>766812830</t>
  </si>
  <si>
    <t>Demontáž kuchyňských linek dřevěných nebo kovových dl přes 1,5 do 1,8 m</t>
  </si>
  <si>
    <t>664052870</t>
  </si>
  <si>
    <t>36</t>
  </si>
  <si>
    <t>766812840</t>
  </si>
  <si>
    <t>Demontáž kuchyňských linek dřevěných nebo kovových dl přes 1,8 do 2,1 m</t>
  </si>
  <si>
    <t>-637712173</t>
  </si>
  <si>
    <t>776</t>
  </si>
  <si>
    <t>Podlahy povlakové</t>
  </si>
  <si>
    <t>37</t>
  </si>
  <si>
    <t>776111116</t>
  </si>
  <si>
    <t>Odstranění zbytků lepidla z podkladu povlakových podlah broušením</t>
  </si>
  <si>
    <t>-2070778476</t>
  </si>
  <si>
    <t>38</t>
  </si>
  <si>
    <t>776111311</t>
  </si>
  <si>
    <t>Vysátí podkladu povlakových podlah</t>
  </si>
  <si>
    <t>-2026915786</t>
  </si>
  <si>
    <t>39</t>
  </si>
  <si>
    <t>776121112</t>
  </si>
  <si>
    <t>Vodou ředitelná penetrace savého podkladu povlakových podlah</t>
  </si>
  <si>
    <t>-1955503842</t>
  </si>
  <si>
    <t>40</t>
  </si>
  <si>
    <t>776141111</t>
  </si>
  <si>
    <t>Stěrka podlahová nivelační pro vyrovnání podkladu povlakových podlah pevnosti 20 MPa tl do 3 mm</t>
  </si>
  <si>
    <t>1817420039</t>
  </si>
  <si>
    <t>41</t>
  </si>
  <si>
    <t>776201811</t>
  </si>
  <si>
    <t>Demontáž lepených povlakových podlah bez podložky ručně</t>
  </si>
  <si>
    <t>-2043683869</t>
  </si>
  <si>
    <t>42</t>
  </si>
  <si>
    <t>776221111</t>
  </si>
  <si>
    <t>Lepení pásů z PVC standardním lepidlem</t>
  </si>
  <si>
    <t>1222283854</t>
  </si>
  <si>
    <t>43</t>
  </si>
  <si>
    <t>28411126R</t>
  </si>
  <si>
    <t>PVC vinyl antistatický tl nášlapné vr. 0,85 mm, hm 2460 g/m2, hořlavost Bfl-s1, smykové tření µ 0,6, třída zátěže 34/34, odpor krytiny &lt;=10^8, vysoká odolnost proti chemikáliím dle EN 426, pov.úprava pro snadnou údržbu</t>
  </si>
  <si>
    <t>1350961285</t>
  </si>
  <si>
    <t>20,336*1,1 'Přepočtené koeficientem množství</t>
  </si>
  <si>
    <t>44</t>
  </si>
  <si>
    <t>776223112</t>
  </si>
  <si>
    <t>Spoj povlakových podlahovin z PVC svařováním za studena</t>
  </si>
  <si>
    <t>615580046</t>
  </si>
  <si>
    <t>4,45</t>
  </si>
  <si>
    <t>45</t>
  </si>
  <si>
    <t>776411212R</t>
  </si>
  <si>
    <t>Montáž tahaných obvodových soklíků z PVC výšky 150 mm</t>
  </si>
  <si>
    <t>-1595430656</t>
  </si>
  <si>
    <t>4,71+0,82+0,4-0,9</t>
  </si>
  <si>
    <t>46</t>
  </si>
  <si>
    <t>776411213</t>
  </si>
  <si>
    <t>Montáž tahaných soklíků z PVC vnitřních rohů</t>
  </si>
  <si>
    <t>-337227563</t>
  </si>
  <si>
    <t>47</t>
  </si>
  <si>
    <t>776411214</t>
  </si>
  <si>
    <t>Montáž tahaných soklíků z PVC vnějších rohů</t>
  </si>
  <si>
    <t>1489235372</t>
  </si>
  <si>
    <t>48</t>
  </si>
  <si>
    <t>1378590300</t>
  </si>
  <si>
    <t>(4,71+0,82+0,4-0,9)*0,15</t>
  </si>
  <si>
    <t>0,755*1,1 'Přepočtené koeficientem množství</t>
  </si>
  <si>
    <t>49</t>
  </si>
  <si>
    <t>776421111</t>
  </si>
  <si>
    <t>Montáž obvodových lišt lepením</t>
  </si>
  <si>
    <t>1603103124</t>
  </si>
  <si>
    <t>50</t>
  </si>
  <si>
    <t>28342166</t>
  </si>
  <si>
    <t>lišta podlahová PVC zakončovací</t>
  </si>
  <si>
    <t>1486244836</t>
  </si>
  <si>
    <t>5,03*1,02 'Přepočtené koeficientem množství</t>
  </si>
  <si>
    <t>51</t>
  </si>
  <si>
    <t>776421312</t>
  </si>
  <si>
    <t>Montáž přechodových šroubovaných lišt</t>
  </si>
  <si>
    <t>-1801288258</t>
  </si>
  <si>
    <t>0,9+0,8</t>
  </si>
  <si>
    <t>52</t>
  </si>
  <si>
    <t>55343120</t>
  </si>
  <si>
    <t>profil přechodový Al vrtaný 30mm stříbro</t>
  </si>
  <si>
    <t>-1051945245</t>
  </si>
  <si>
    <t>1,7*1,1765 'Přepočtené koeficientem množství</t>
  </si>
  <si>
    <t>53</t>
  </si>
  <si>
    <t>998776121</t>
  </si>
  <si>
    <t>Přesun hmot tonážní pro podlahy povlakové ruční v objektech v do 6 m</t>
  </si>
  <si>
    <t>28681729</t>
  </si>
  <si>
    <t>784</t>
  </si>
  <si>
    <t>Dokončovací práce - malby a tapety</t>
  </si>
  <si>
    <t>54</t>
  </si>
  <si>
    <t>784111001</t>
  </si>
  <si>
    <t>Oprášení (ometení ) podkladu v místnostech v do 3,80 m</t>
  </si>
  <si>
    <t>500491819</t>
  </si>
  <si>
    <t>(4,45+4,71)*2*2,5-(0,9*2+0,8*2+1,2*1*2)+4,45*4,71-0,82*0,78</t>
  </si>
  <si>
    <t>55</t>
  </si>
  <si>
    <t>784181101</t>
  </si>
  <si>
    <t>Základní akrylátová jednonásobná bezbarvá penetrace podkladu v místnostech v do 3,80 m</t>
  </si>
  <si>
    <t>462520788</t>
  </si>
  <si>
    <t>56</t>
  </si>
  <si>
    <t>784215101</t>
  </si>
  <si>
    <t>Provedení dvojnásobné malby ze směsí za mokra oděruvzdorných v místnostech v do 3,80 m</t>
  </si>
  <si>
    <t>-614424603</t>
  </si>
  <si>
    <t>57</t>
  </si>
  <si>
    <t>CPR.951741</t>
  </si>
  <si>
    <t>Vnitřní vinylová barva CAPAROL Samtex 3 10 lt tonovatelná</t>
  </si>
  <si>
    <t>litr</t>
  </si>
  <si>
    <t>1653630912</t>
  </si>
  <si>
    <t>60,32*0,33156 'Přepočtené koeficientem množství</t>
  </si>
  <si>
    <t>VRN</t>
  </si>
  <si>
    <t>Vedlejší rozpočtové náklady</t>
  </si>
  <si>
    <t>VRN1</t>
  </si>
  <si>
    <t>Průzkumné, geodetické a projektové práce</t>
  </si>
  <si>
    <t>58</t>
  </si>
  <si>
    <t>013254000</t>
  </si>
  <si>
    <t>Dokumentace skutečného provedení stavby - elektroinstalace</t>
  </si>
  <si>
    <t>1024</t>
  </si>
  <si>
    <t>1093744787</t>
  </si>
  <si>
    <t>VRN3</t>
  </si>
  <si>
    <t>Zařízení staveniště</t>
  </si>
  <si>
    <t>59</t>
  </si>
  <si>
    <t>032002000</t>
  </si>
  <si>
    <t>Vybavení staveniště</t>
  </si>
  <si>
    <t>233475957</t>
  </si>
  <si>
    <t>VRN4</t>
  </si>
  <si>
    <t>Inženýrská činnost</t>
  </si>
  <si>
    <t>60</t>
  </si>
  <si>
    <t>042002000</t>
  </si>
  <si>
    <t>Posudky - TIČR</t>
  </si>
  <si>
    <t>1458911695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</si>
</sst>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24035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KKN KV - drobné opravy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11. 7. 2024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'SO09 - Úpravy zubní ordinace'!J30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'SO09 - Úpravy zubní ordinace'!P134</f>
        <v>0</v>
      </c>
      <c r="AV95" s="127">
        <f>'SO09 - Úpravy zubní ordinace'!J33</f>
        <v>0</v>
      </c>
      <c r="AW95" s="127">
        <f>'SO09 - Úpravy zubní ordinace'!J34</f>
        <v>0</v>
      </c>
      <c r="AX95" s="127">
        <f>'SO09 - Úpravy zubní ordinace'!J35</f>
        <v>0</v>
      </c>
      <c r="AY95" s="127">
        <f>'SO09 - Úpravy zubní ordinace'!J36</f>
        <v>0</v>
      </c>
      <c r="AZ95" s="127">
        <f>'SO09 - Úpravy zubní ordinace'!F33</f>
        <v>0</v>
      </c>
      <c r="BA95" s="127">
        <f>'SO09 - Úpravy zubní ordinace'!F34</f>
        <v>0</v>
      </c>
      <c r="BB95" s="127">
        <f>'SO09 - Úpravy zubní ordinace'!F35</f>
        <v>0</v>
      </c>
      <c r="BC95" s="127">
        <f>'SO09 - Úpravy zubní ordinace'!F36</f>
        <v>0</v>
      </c>
      <c r="BD95" s="129">
        <f>'SO09 - Úpravy zubní ordinace'!F37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4UKiou850Mykd9jHpIbV0HeKpGQ6lzOX9NqrZjmHXMyLJJXBfT589YUdWGOKai5EyDohaJk/QfdKz96/REogsQ==" hashValue="GGRYiBXn1SLZWy9JBuH1Mc5n8hre8Fl3J/DFFD9UNe34jXD92qR2GKlAVprS8R4iMMcUtsGNAPM6hPcg7IHl/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09 - Úpravy zubní ordin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83</v>
      </c>
    </row>
    <row r="4" hidden="1" s="1" customFormat="1" ht="24.96" customHeight="1">
      <c r="B4" s="19"/>
      <c r="D4" s="133" t="s">
        <v>84</v>
      </c>
      <c r="L4" s="19"/>
      <c r="M4" s="134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5" t="s">
        <v>16</v>
      </c>
      <c r="L6" s="19"/>
    </row>
    <row r="7" hidden="1" s="1" customFormat="1" ht="16.5" customHeight="1">
      <c r="B7" s="19"/>
      <c r="E7" s="136" t="str">
        <f>'Rekapitulace stavby'!K6</f>
        <v>KKN KV - drobné opravy</v>
      </c>
      <c r="F7" s="135"/>
      <c r="G7" s="135"/>
      <c r="H7" s="135"/>
      <c r="L7" s="19"/>
    </row>
    <row r="8" hidden="1" s="2" customFormat="1" ht="12" customHeight="1">
      <c r="A8" s="37"/>
      <c r="B8" s="43"/>
      <c r="C8" s="37"/>
      <c r="D8" s="135" t="s">
        <v>85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7" t="s">
        <v>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11. 7. 2024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5" t="s">
        <v>26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5" t="s">
        <v>27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5" t="s">
        <v>29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5" t="s">
        <v>26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5" t="s">
        <v>31</v>
      </c>
      <c r="E23" s="37"/>
      <c r="F23" s="37"/>
      <c r="G23" s="37"/>
      <c r="H23" s="37"/>
      <c r="I23" s="135" t="s">
        <v>25</v>
      </c>
      <c r="J23" s="138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5" t="s">
        <v>26</v>
      </c>
      <c r="J24" s="138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5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5" t="s">
        <v>33</v>
      </c>
      <c r="E30" s="37"/>
      <c r="F30" s="37"/>
      <c r="G30" s="37"/>
      <c r="H30" s="37"/>
      <c r="I30" s="37"/>
      <c r="J30" s="146">
        <f>ROUND(J134,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7" t="s">
        <v>35</v>
      </c>
      <c r="G32" s="37"/>
      <c r="H32" s="37"/>
      <c r="I32" s="147" t="s">
        <v>34</v>
      </c>
      <c r="J32" s="14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8" t="s">
        <v>37</v>
      </c>
      <c r="E33" s="135" t="s">
        <v>38</v>
      </c>
      <c r="F33" s="149">
        <f>ROUND((SUM(BE134:BE248)),  2)</f>
        <v>0</v>
      </c>
      <c r="G33" s="37"/>
      <c r="H33" s="37"/>
      <c r="I33" s="150">
        <v>0.20999999999999999</v>
      </c>
      <c r="J33" s="149">
        <f>ROUND(((SUM(BE134:BE248))*I33),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5" t="s">
        <v>39</v>
      </c>
      <c r="F34" s="149">
        <f>ROUND((SUM(BF134:BF248)),  2)</f>
        <v>0</v>
      </c>
      <c r="G34" s="37"/>
      <c r="H34" s="37"/>
      <c r="I34" s="150">
        <v>0.12</v>
      </c>
      <c r="J34" s="149">
        <f>ROUND(((SUM(BF134:BF248))*I34),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40</v>
      </c>
      <c r="F35" s="149">
        <f>ROUND((SUM(BG134:BG248)),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41</v>
      </c>
      <c r="F36" s="149">
        <f>ROUND((SUM(BH134:BH248)),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42</v>
      </c>
      <c r="F37" s="149">
        <f>ROUND((SUM(BI134:BI248)),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69" t="str">
        <f>E7</f>
        <v>KKN KV - drobné opravy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85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SO09 - Úpravy zubní ordinace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11. 7. 2024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0" t="s">
        <v>88</v>
      </c>
      <c r="D94" s="171"/>
      <c r="E94" s="171"/>
      <c r="F94" s="171"/>
      <c r="G94" s="171"/>
      <c r="H94" s="171"/>
      <c r="I94" s="171"/>
      <c r="J94" s="172" t="s">
        <v>89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3" t="s">
        <v>90</v>
      </c>
      <c r="D96" s="39"/>
      <c r="E96" s="39"/>
      <c r="F96" s="39"/>
      <c r="G96" s="39"/>
      <c r="H96" s="39"/>
      <c r="I96" s="39"/>
      <c r="J96" s="109">
        <f>J134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91</v>
      </c>
    </row>
    <row r="97" hidden="1" s="9" customFormat="1" ht="24.96" customHeight="1">
      <c r="A97" s="9"/>
      <c r="B97" s="174"/>
      <c r="C97" s="175"/>
      <c r="D97" s="176" t="s">
        <v>92</v>
      </c>
      <c r="E97" s="177"/>
      <c r="F97" s="177"/>
      <c r="G97" s="177"/>
      <c r="H97" s="177"/>
      <c r="I97" s="177"/>
      <c r="J97" s="178">
        <f>J135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0"/>
      <c r="C98" s="181"/>
      <c r="D98" s="182" t="s">
        <v>93</v>
      </c>
      <c r="E98" s="183"/>
      <c r="F98" s="183"/>
      <c r="G98" s="183"/>
      <c r="H98" s="183"/>
      <c r="I98" s="183"/>
      <c r="J98" s="184">
        <f>J136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0"/>
      <c r="C99" s="181"/>
      <c r="D99" s="182" t="s">
        <v>94</v>
      </c>
      <c r="E99" s="183"/>
      <c r="F99" s="183"/>
      <c r="G99" s="183"/>
      <c r="H99" s="183"/>
      <c r="I99" s="183"/>
      <c r="J99" s="184">
        <f>J141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0"/>
      <c r="C100" s="181"/>
      <c r="D100" s="182" t="s">
        <v>95</v>
      </c>
      <c r="E100" s="183"/>
      <c r="F100" s="183"/>
      <c r="G100" s="183"/>
      <c r="H100" s="183"/>
      <c r="I100" s="183"/>
      <c r="J100" s="184">
        <f>J146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0"/>
      <c r="C101" s="181"/>
      <c r="D101" s="182" t="s">
        <v>96</v>
      </c>
      <c r="E101" s="183"/>
      <c r="F101" s="183"/>
      <c r="G101" s="183"/>
      <c r="H101" s="183"/>
      <c r="I101" s="183"/>
      <c r="J101" s="184">
        <f>J152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4"/>
      <c r="C102" s="175"/>
      <c r="D102" s="176" t="s">
        <v>97</v>
      </c>
      <c r="E102" s="177"/>
      <c r="F102" s="177"/>
      <c r="G102" s="177"/>
      <c r="H102" s="177"/>
      <c r="I102" s="177"/>
      <c r="J102" s="178">
        <f>J154</f>
        <v>0</v>
      </c>
      <c r="K102" s="175"/>
      <c r="L102" s="17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0"/>
      <c r="C103" s="181"/>
      <c r="D103" s="182" t="s">
        <v>98</v>
      </c>
      <c r="E103" s="183"/>
      <c r="F103" s="183"/>
      <c r="G103" s="183"/>
      <c r="H103" s="183"/>
      <c r="I103" s="183"/>
      <c r="J103" s="184">
        <f>J155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0"/>
      <c r="C104" s="181"/>
      <c r="D104" s="182" t="s">
        <v>99</v>
      </c>
      <c r="E104" s="183"/>
      <c r="F104" s="183"/>
      <c r="G104" s="183"/>
      <c r="H104" s="183"/>
      <c r="I104" s="183"/>
      <c r="J104" s="184">
        <f>J162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0"/>
      <c r="C105" s="181"/>
      <c r="D105" s="182" t="s">
        <v>100</v>
      </c>
      <c r="E105" s="183"/>
      <c r="F105" s="183"/>
      <c r="G105" s="183"/>
      <c r="H105" s="183"/>
      <c r="I105" s="183"/>
      <c r="J105" s="184">
        <f>J165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0"/>
      <c r="C106" s="181"/>
      <c r="D106" s="182" t="s">
        <v>101</v>
      </c>
      <c r="E106" s="183"/>
      <c r="F106" s="183"/>
      <c r="G106" s="183"/>
      <c r="H106" s="183"/>
      <c r="I106" s="183"/>
      <c r="J106" s="184">
        <f>J167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0"/>
      <c r="C107" s="181"/>
      <c r="D107" s="182" t="s">
        <v>102</v>
      </c>
      <c r="E107" s="183"/>
      <c r="F107" s="183"/>
      <c r="G107" s="183"/>
      <c r="H107" s="183"/>
      <c r="I107" s="183"/>
      <c r="J107" s="184">
        <f>J187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0"/>
      <c r="C108" s="181"/>
      <c r="D108" s="182" t="s">
        <v>103</v>
      </c>
      <c r="E108" s="183"/>
      <c r="F108" s="183"/>
      <c r="G108" s="183"/>
      <c r="H108" s="183"/>
      <c r="I108" s="183"/>
      <c r="J108" s="184">
        <f>J197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0"/>
      <c r="C109" s="181"/>
      <c r="D109" s="182" t="s">
        <v>104</v>
      </c>
      <c r="E109" s="183"/>
      <c r="F109" s="183"/>
      <c r="G109" s="183"/>
      <c r="H109" s="183"/>
      <c r="I109" s="183"/>
      <c r="J109" s="184">
        <f>J200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0"/>
      <c r="C110" s="181"/>
      <c r="D110" s="182" t="s">
        <v>105</v>
      </c>
      <c r="E110" s="183"/>
      <c r="F110" s="183"/>
      <c r="G110" s="183"/>
      <c r="H110" s="183"/>
      <c r="I110" s="183"/>
      <c r="J110" s="184">
        <f>J233</f>
        <v>0</v>
      </c>
      <c r="K110" s="181"/>
      <c r="L110" s="18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9" customFormat="1" ht="24.96" customHeight="1">
      <c r="A111" s="9"/>
      <c r="B111" s="174"/>
      <c r="C111" s="175"/>
      <c r="D111" s="176" t="s">
        <v>106</v>
      </c>
      <c r="E111" s="177"/>
      <c r="F111" s="177"/>
      <c r="G111" s="177"/>
      <c r="H111" s="177"/>
      <c r="I111" s="177"/>
      <c r="J111" s="178">
        <f>J242</f>
        <v>0</v>
      </c>
      <c r="K111" s="175"/>
      <c r="L111" s="17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hidden="1" s="10" customFormat="1" ht="19.92" customHeight="1">
      <c r="A112" s="10"/>
      <c r="B112" s="180"/>
      <c r="C112" s="181"/>
      <c r="D112" s="182" t="s">
        <v>107</v>
      </c>
      <c r="E112" s="183"/>
      <c r="F112" s="183"/>
      <c r="G112" s="183"/>
      <c r="H112" s="183"/>
      <c r="I112" s="183"/>
      <c r="J112" s="184">
        <f>J243</f>
        <v>0</v>
      </c>
      <c r="K112" s="181"/>
      <c r="L112" s="18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0"/>
      <c r="C113" s="181"/>
      <c r="D113" s="182" t="s">
        <v>108</v>
      </c>
      <c r="E113" s="183"/>
      <c r="F113" s="183"/>
      <c r="G113" s="183"/>
      <c r="H113" s="183"/>
      <c r="I113" s="183"/>
      <c r="J113" s="184">
        <f>J245</f>
        <v>0</v>
      </c>
      <c r="K113" s="181"/>
      <c r="L113" s="18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0"/>
      <c r="C114" s="181"/>
      <c r="D114" s="182" t="s">
        <v>109</v>
      </c>
      <c r="E114" s="183"/>
      <c r="F114" s="183"/>
      <c r="G114" s="183"/>
      <c r="H114" s="183"/>
      <c r="I114" s="183"/>
      <c r="J114" s="184">
        <f>J247</f>
        <v>0</v>
      </c>
      <c r="K114" s="181"/>
      <c r="L114" s="18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2" customFormat="1" ht="21.84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hidden="1" s="2" customFormat="1" ht="6.96" customHeight="1">
      <c r="A116" s="37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hidden="1"/>
    <row r="118" hidden="1"/>
    <row r="119" hidden="1"/>
    <row r="120" s="2" customFormat="1" ht="6.96" customHeight="1">
      <c r="A120" s="37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2" t="s">
        <v>110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16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169" t="str">
        <f>E7</f>
        <v>KKN KV - drobné opravy</v>
      </c>
      <c r="F124" s="31"/>
      <c r="G124" s="31"/>
      <c r="H124" s="31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85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75" t="str">
        <f>E9</f>
        <v>SO09 - Úpravy zubní ordinace</v>
      </c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20</v>
      </c>
      <c r="D128" s="39"/>
      <c r="E128" s="39"/>
      <c r="F128" s="26" t="str">
        <f>F12</f>
        <v xml:space="preserve"> </v>
      </c>
      <c r="G128" s="39"/>
      <c r="H128" s="39"/>
      <c r="I128" s="31" t="s">
        <v>22</v>
      </c>
      <c r="J128" s="78" t="str">
        <f>IF(J12="","",J12)</f>
        <v>11. 7. 2024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24</v>
      </c>
      <c r="D130" s="39"/>
      <c r="E130" s="39"/>
      <c r="F130" s="26" t="str">
        <f>E15</f>
        <v xml:space="preserve"> </v>
      </c>
      <c r="G130" s="39"/>
      <c r="H130" s="39"/>
      <c r="I130" s="31" t="s">
        <v>29</v>
      </c>
      <c r="J130" s="35" t="str">
        <f>E21</f>
        <v xml:space="preserve"> 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27</v>
      </c>
      <c r="D131" s="39"/>
      <c r="E131" s="39"/>
      <c r="F131" s="26" t="str">
        <f>IF(E18="","",E18)</f>
        <v>Vyplň údaj</v>
      </c>
      <c r="G131" s="39"/>
      <c r="H131" s="39"/>
      <c r="I131" s="31" t="s">
        <v>31</v>
      </c>
      <c r="J131" s="35" t="str">
        <f>E24</f>
        <v xml:space="preserve"> 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0.32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11" customFormat="1" ht="29.28" customHeight="1">
      <c r="A133" s="186"/>
      <c r="B133" s="187"/>
      <c r="C133" s="188" t="s">
        <v>111</v>
      </c>
      <c r="D133" s="189" t="s">
        <v>58</v>
      </c>
      <c r="E133" s="189" t="s">
        <v>54</v>
      </c>
      <c r="F133" s="189" t="s">
        <v>55</v>
      </c>
      <c r="G133" s="189" t="s">
        <v>112</v>
      </c>
      <c r="H133" s="189" t="s">
        <v>113</v>
      </c>
      <c r="I133" s="189" t="s">
        <v>114</v>
      </c>
      <c r="J133" s="189" t="s">
        <v>89</v>
      </c>
      <c r="K133" s="190" t="s">
        <v>115</v>
      </c>
      <c r="L133" s="191"/>
      <c r="M133" s="99" t="s">
        <v>1</v>
      </c>
      <c r="N133" s="100" t="s">
        <v>37</v>
      </c>
      <c r="O133" s="100" t="s">
        <v>116</v>
      </c>
      <c r="P133" s="100" t="s">
        <v>117</v>
      </c>
      <c r="Q133" s="100" t="s">
        <v>118</v>
      </c>
      <c r="R133" s="100" t="s">
        <v>119</v>
      </c>
      <c r="S133" s="100" t="s">
        <v>120</v>
      </c>
      <c r="T133" s="101" t="s">
        <v>121</v>
      </c>
      <c r="U133" s="186"/>
      <c r="V133" s="186"/>
      <c r="W133" s="186"/>
      <c r="X133" s="186"/>
      <c r="Y133" s="186"/>
      <c r="Z133" s="186"/>
      <c r="AA133" s="186"/>
      <c r="AB133" s="186"/>
      <c r="AC133" s="186"/>
      <c r="AD133" s="186"/>
      <c r="AE133" s="186"/>
    </row>
    <row r="134" s="2" customFormat="1" ht="22.8" customHeight="1">
      <c r="A134" s="37"/>
      <c r="B134" s="38"/>
      <c r="C134" s="106" t="s">
        <v>122</v>
      </c>
      <c r="D134" s="39"/>
      <c r="E134" s="39"/>
      <c r="F134" s="39"/>
      <c r="G134" s="39"/>
      <c r="H134" s="39"/>
      <c r="I134" s="39"/>
      <c r="J134" s="192">
        <f>BK134</f>
        <v>0</v>
      </c>
      <c r="K134" s="39"/>
      <c r="L134" s="43"/>
      <c r="M134" s="102"/>
      <c r="N134" s="193"/>
      <c r="O134" s="103"/>
      <c r="P134" s="194">
        <f>P135+P154+P242</f>
        <v>0</v>
      </c>
      <c r="Q134" s="103"/>
      <c r="R134" s="194">
        <f>R135+R154+R242</f>
        <v>0.52348925000000002</v>
      </c>
      <c r="S134" s="103"/>
      <c r="T134" s="195">
        <f>T135+T154+T242</f>
        <v>0.896922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72</v>
      </c>
      <c r="AU134" s="16" t="s">
        <v>91</v>
      </c>
      <c r="BK134" s="196">
        <f>BK135+BK154+BK242</f>
        <v>0</v>
      </c>
    </row>
    <row r="135" s="12" customFormat="1" ht="25.92" customHeight="1">
      <c r="A135" s="12"/>
      <c r="B135" s="197"/>
      <c r="C135" s="198"/>
      <c r="D135" s="199" t="s">
        <v>72</v>
      </c>
      <c r="E135" s="200" t="s">
        <v>123</v>
      </c>
      <c r="F135" s="200" t="s">
        <v>124</v>
      </c>
      <c r="G135" s="198"/>
      <c r="H135" s="198"/>
      <c r="I135" s="201"/>
      <c r="J135" s="202">
        <f>BK135</f>
        <v>0</v>
      </c>
      <c r="K135" s="198"/>
      <c r="L135" s="203"/>
      <c r="M135" s="204"/>
      <c r="N135" s="205"/>
      <c r="O135" s="205"/>
      <c r="P135" s="206">
        <f>P136+P141+P146+P152</f>
        <v>0</v>
      </c>
      <c r="Q135" s="205"/>
      <c r="R135" s="206">
        <f>R136+R141+R146+R152</f>
        <v>0.3051471</v>
      </c>
      <c r="S135" s="205"/>
      <c r="T135" s="207">
        <f>T136+T141+T146+T152</f>
        <v>0.070400000000000004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81</v>
      </c>
      <c r="AT135" s="209" t="s">
        <v>72</v>
      </c>
      <c r="AU135" s="209" t="s">
        <v>73</v>
      </c>
      <c r="AY135" s="208" t="s">
        <v>125</v>
      </c>
      <c r="BK135" s="210">
        <f>BK136+BK141+BK146+BK152</f>
        <v>0</v>
      </c>
    </row>
    <row r="136" s="12" customFormat="1" ht="22.8" customHeight="1">
      <c r="A136" s="12"/>
      <c r="B136" s="197"/>
      <c r="C136" s="198"/>
      <c r="D136" s="199" t="s">
        <v>72</v>
      </c>
      <c r="E136" s="211" t="s">
        <v>126</v>
      </c>
      <c r="F136" s="211" t="s">
        <v>127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SUM(P137:P140)</f>
        <v>0</v>
      </c>
      <c r="Q136" s="205"/>
      <c r="R136" s="206">
        <f>SUM(R137:R140)</f>
        <v>0.30433366000000001</v>
      </c>
      <c r="S136" s="205"/>
      <c r="T136" s="207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81</v>
      </c>
      <c r="AT136" s="209" t="s">
        <v>72</v>
      </c>
      <c r="AU136" s="209" t="s">
        <v>81</v>
      </c>
      <c r="AY136" s="208" t="s">
        <v>125</v>
      </c>
      <c r="BK136" s="210">
        <f>SUM(BK137:BK140)</f>
        <v>0</v>
      </c>
    </row>
    <row r="137" s="2" customFormat="1" ht="37.8" customHeight="1">
      <c r="A137" s="37"/>
      <c r="B137" s="38"/>
      <c r="C137" s="213" t="s">
        <v>81</v>
      </c>
      <c r="D137" s="213" t="s">
        <v>128</v>
      </c>
      <c r="E137" s="214" t="s">
        <v>129</v>
      </c>
      <c r="F137" s="215" t="s">
        <v>130</v>
      </c>
      <c r="G137" s="216" t="s">
        <v>131</v>
      </c>
      <c r="H137" s="217">
        <v>40</v>
      </c>
      <c r="I137" s="218"/>
      <c r="J137" s="219">
        <f>ROUND(I137*H137,2)</f>
        <v>0</v>
      </c>
      <c r="K137" s="215" t="s">
        <v>132</v>
      </c>
      <c r="L137" s="43"/>
      <c r="M137" s="220" t="s">
        <v>1</v>
      </c>
      <c r="N137" s="221" t="s">
        <v>38</v>
      </c>
      <c r="O137" s="90"/>
      <c r="P137" s="222">
        <f>O137*H137</f>
        <v>0</v>
      </c>
      <c r="Q137" s="222">
        <v>0.0057099999999999998</v>
      </c>
      <c r="R137" s="222">
        <f>Q137*H137</f>
        <v>0.22839999999999999</v>
      </c>
      <c r="S137" s="222">
        <v>0</v>
      </c>
      <c r="T137" s="22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4" t="s">
        <v>133</v>
      </c>
      <c r="AT137" s="224" t="s">
        <v>128</v>
      </c>
      <c r="AU137" s="224" t="s">
        <v>83</v>
      </c>
      <c r="AY137" s="16" t="s">
        <v>125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6" t="s">
        <v>81</v>
      </c>
      <c r="BK137" s="225">
        <f>ROUND(I137*H137,2)</f>
        <v>0</v>
      </c>
      <c r="BL137" s="16" t="s">
        <v>133</v>
      </c>
      <c r="BM137" s="224" t="s">
        <v>134</v>
      </c>
    </row>
    <row r="138" s="13" customFormat="1">
      <c r="A138" s="13"/>
      <c r="B138" s="226"/>
      <c r="C138" s="227"/>
      <c r="D138" s="228" t="s">
        <v>135</v>
      </c>
      <c r="E138" s="229" t="s">
        <v>1</v>
      </c>
      <c r="F138" s="230" t="s">
        <v>136</v>
      </c>
      <c r="G138" s="227"/>
      <c r="H138" s="231">
        <v>40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135</v>
      </c>
      <c r="AU138" s="237" t="s">
        <v>83</v>
      </c>
      <c r="AV138" s="13" t="s">
        <v>83</v>
      </c>
      <c r="AW138" s="13" t="s">
        <v>30</v>
      </c>
      <c r="AX138" s="13" t="s">
        <v>81</v>
      </c>
      <c r="AY138" s="237" t="s">
        <v>125</v>
      </c>
    </row>
    <row r="139" s="2" customFormat="1" ht="24.15" customHeight="1">
      <c r="A139" s="37"/>
      <c r="B139" s="38"/>
      <c r="C139" s="213" t="s">
        <v>83</v>
      </c>
      <c r="D139" s="213" t="s">
        <v>128</v>
      </c>
      <c r="E139" s="214" t="s">
        <v>137</v>
      </c>
      <c r="F139" s="215" t="s">
        <v>138</v>
      </c>
      <c r="G139" s="216" t="s">
        <v>139</v>
      </c>
      <c r="H139" s="217">
        <v>0.033000000000000002</v>
      </c>
      <c r="I139" s="218"/>
      <c r="J139" s="219">
        <f>ROUND(I139*H139,2)</f>
        <v>0</v>
      </c>
      <c r="K139" s="215" t="s">
        <v>132</v>
      </c>
      <c r="L139" s="43"/>
      <c r="M139" s="220" t="s">
        <v>1</v>
      </c>
      <c r="N139" s="221" t="s">
        <v>38</v>
      </c>
      <c r="O139" s="90"/>
      <c r="P139" s="222">
        <f>O139*H139</f>
        <v>0</v>
      </c>
      <c r="Q139" s="222">
        <v>2.3010199999999998</v>
      </c>
      <c r="R139" s="222">
        <f>Q139*H139</f>
        <v>0.07593366</v>
      </c>
      <c r="S139" s="222">
        <v>0</v>
      </c>
      <c r="T139" s="22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4" t="s">
        <v>133</v>
      </c>
      <c r="AT139" s="224" t="s">
        <v>128</v>
      </c>
      <c r="AU139" s="224" t="s">
        <v>83</v>
      </c>
      <c r="AY139" s="16" t="s">
        <v>125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6" t="s">
        <v>81</v>
      </c>
      <c r="BK139" s="225">
        <f>ROUND(I139*H139,2)</f>
        <v>0</v>
      </c>
      <c r="BL139" s="16" t="s">
        <v>133</v>
      </c>
      <c r="BM139" s="224" t="s">
        <v>140</v>
      </c>
    </row>
    <row r="140" s="13" customFormat="1">
      <c r="A140" s="13"/>
      <c r="B140" s="226"/>
      <c r="C140" s="227"/>
      <c r="D140" s="228" t="s">
        <v>135</v>
      </c>
      <c r="E140" s="229" t="s">
        <v>1</v>
      </c>
      <c r="F140" s="230" t="s">
        <v>141</v>
      </c>
      <c r="G140" s="227"/>
      <c r="H140" s="231">
        <v>0.033000000000000002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135</v>
      </c>
      <c r="AU140" s="237" t="s">
        <v>83</v>
      </c>
      <c r="AV140" s="13" t="s">
        <v>83</v>
      </c>
      <c r="AW140" s="13" t="s">
        <v>30</v>
      </c>
      <c r="AX140" s="13" t="s">
        <v>81</v>
      </c>
      <c r="AY140" s="237" t="s">
        <v>125</v>
      </c>
    </row>
    <row r="141" s="12" customFormat="1" ht="22.8" customHeight="1">
      <c r="A141" s="12"/>
      <c r="B141" s="197"/>
      <c r="C141" s="198"/>
      <c r="D141" s="199" t="s">
        <v>72</v>
      </c>
      <c r="E141" s="211" t="s">
        <v>142</v>
      </c>
      <c r="F141" s="211" t="s">
        <v>143</v>
      </c>
      <c r="G141" s="198"/>
      <c r="H141" s="198"/>
      <c r="I141" s="201"/>
      <c r="J141" s="212">
        <f>BK141</f>
        <v>0</v>
      </c>
      <c r="K141" s="198"/>
      <c r="L141" s="203"/>
      <c r="M141" s="204"/>
      <c r="N141" s="205"/>
      <c r="O141" s="205"/>
      <c r="P141" s="206">
        <f>SUM(P142:P145)</f>
        <v>0</v>
      </c>
      <c r="Q141" s="205"/>
      <c r="R141" s="206">
        <f>SUM(R142:R145)</f>
        <v>0.00081344000000000002</v>
      </c>
      <c r="S141" s="205"/>
      <c r="T141" s="207">
        <f>SUM(T142:T145)</f>
        <v>0.070400000000000004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8" t="s">
        <v>81</v>
      </c>
      <c r="AT141" s="209" t="s">
        <v>72</v>
      </c>
      <c r="AU141" s="209" t="s">
        <v>81</v>
      </c>
      <c r="AY141" s="208" t="s">
        <v>125</v>
      </c>
      <c r="BK141" s="210">
        <f>SUM(BK142:BK145)</f>
        <v>0</v>
      </c>
    </row>
    <row r="142" s="2" customFormat="1" ht="24.15" customHeight="1">
      <c r="A142" s="37"/>
      <c r="B142" s="38"/>
      <c r="C142" s="213" t="s">
        <v>144</v>
      </c>
      <c r="D142" s="213" t="s">
        <v>128</v>
      </c>
      <c r="E142" s="214" t="s">
        <v>145</v>
      </c>
      <c r="F142" s="215" t="s">
        <v>146</v>
      </c>
      <c r="G142" s="216" t="s">
        <v>131</v>
      </c>
      <c r="H142" s="217">
        <v>20.335999999999999</v>
      </c>
      <c r="I142" s="218"/>
      <c r="J142" s="219">
        <f>ROUND(I142*H142,2)</f>
        <v>0</v>
      </c>
      <c r="K142" s="215" t="s">
        <v>132</v>
      </c>
      <c r="L142" s="43"/>
      <c r="M142" s="220" t="s">
        <v>1</v>
      </c>
      <c r="N142" s="221" t="s">
        <v>38</v>
      </c>
      <c r="O142" s="90"/>
      <c r="P142" s="222">
        <f>O142*H142</f>
        <v>0</v>
      </c>
      <c r="Q142" s="222">
        <v>4.0000000000000003E-05</v>
      </c>
      <c r="R142" s="222">
        <f>Q142*H142</f>
        <v>0.00081344000000000002</v>
      </c>
      <c r="S142" s="222">
        <v>0</v>
      </c>
      <c r="T142" s="22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4" t="s">
        <v>133</v>
      </c>
      <c r="AT142" s="224" t="s">
        <v>128</v>
      </c>
      <c r="AU142" s="224" t="s">
        <v>83</v>
      </c>
      <c r="AY142" s="16" t="s">
        <v>125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6" t="s">
        <v>81</v>
      </c>
      <c r="BK142" s="225">
        <f>ROUND(I142*H142,2)</f>
        <v>0</v>
      </c>
      <c r="BL142" s="16" t="s">
        <v>133</v>
      </c>
      <c r="BM142" s="224" t="s">
        <v>147</v>
      </c>
    </row>
    <row r="143" s="13" customFormat="1">
      <c r="A143" s="13"/>
      <c r="B143" s="226"/>
      <c r="C143" s="227"/>
      <c r="D143" s="228" t="s">
        <v>135</v>
      </c>
      <c r="E143" s="229" t="s">
        <v>1</v>
      </c>
      <c r="F143" s="230" t="s">
        <v>148</v>
      </c>
      <c r="G143" s="227"/>
      <c r="H143" s="231">
        <v>20.335999999999999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135</v>
      </c>
      <c r="AU143" s="237" t="s">
        <v>83</v>
      </c>
      <c r="AV143" s="13" t="s">
        <v>83</v>
      </c>
      <c r="AW143" s="13" t="s">
        <v>30</v>
      </c>
      <c r="AX143" s="13" t="s">
        <v>81</v>
      </c>
      <c r="AY143" s="237" t="s">
        <v>125</v>
      </c>
    </row>
    <row r="144" s="2" customFormat="1" ht="24.15" customHeight="1">
      <c r="A144" s="37"/>
      <c r="B144" s="38"/>
      <c r="C144" s="213" t="s">
        <v>133</v>
      </c>
      <c r="D144" s="213" t="s">
        <v>128</v>
      </c>
      <c r="E144" s="214" t="s">
        <v>149</v>
      </c>
      <c r="F144" s="215" t="s">
        <v>150</v>
      </c>
      <c r="G144" s="216" t="s">
        <v>151</v>
      </c>
      <c r="H144" s="217">
        <v>4.4000000000000004</v>
      </c>
      <c r="I144" s="218"/>
      <c r="J144" s="219">
        <f>ROUND(I144*H144,2)</f>
        <v>0</v>
      </c>
      <c r="K144" s="215" t="s">
        <v>132</v>
      </c>
      <c r="L144" s="43"/>
      <c r="M144" s="220" t="s">
        <v>1</v>
      </c>
      <c r="N144" s="221" t="s">
        <v>38</v>
      </c>
      <c r="O144" s="90"/>
      <c r="P144" s="222">
        <f>O144*H144</f>
        <v>0</v>
      </c>
      <c r="Q144" s="222">
        <v>0</v>
      </c>
      <c r="R144" s="222">
        <f>Q144*H144</f>
        <v>0</v>
      </c>
      <c r="S144" s="222">
        <v>0.016</v>
      </c>
      <c r="T144" s="223">
        <f>S144*H144</f>
        <v>0.070400000000000004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4" t="s">
        <v>133</v>
      </c>
      <c r="AT144" s="224" t="s">
        <v>128</v>
      </c>
      <c r="AU144" s="224" t="s">
        <v>83</v>
      </c>
      <c r="AY144" s="16" t="s">
        <v>125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81</v>
      </c>
      <c r="BK144" s="225">
        <f>ROUND(I144*H144,2)</f>
        <v>0</v>
      </c>
      <c r="BL144" s="16" t="s">
        <v>133</v>
      </c>
      <c r="BM144" s="224" t="s">
        <v>152</v>
      </c>
    </row>
    <row r="145" s="13" customFormat="1">
      <c r="A145" s="13"/>
      <c r="B145" s="226"/>
      <c r="C145" s="227"/>
      <c r="D145" s="228" t="s">
        <v>135</v>
      </c>
      <c r="E145" s="229" t="s">
        <v>1</v>
      </c>
      <c r="F145" s="230" t="s">
        <v>153</v>
      </c>
      <c r="G145" s="227"/>
      <c r="H145" s="231">
        <v>4.4000000000000004</v>
      </c>
      <c r="I145" s="232"/>
      <c r="J145" s="227"/>
      <c r="K145" s="227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135</v>
      </c>
      <c r="AU145" s="237" t="s">
        <v>83</v>
      </c>
      <c r="AV145" s="13" t="s">
        <v>83</v>
      </c>
      <c r="AW145" s="13" t="s">
        <v>30</v>
      </c>
      <c r="AX145" s="13" t="s">
        <v>81</v>
      </c>
      <c r="AY145" s="237" t="s">
        <v>125</v>
      </c>
    </row>
    <row r="146" s="12" customFormat="1" ht="22.8" customHeight="1">
      <c r="A146" s="12"/>
      <c r="B146" s="197"/>
      <c r="C146" s="198"/>
      <c r="D146" s="199" t="s">
        <v>72</v>
      </c>
      <c r="E146" s="211" t="s">
        <v>154</v>
      </c>
      <c r="F146" s="211" t="s">
        <v>155</v>
      </c>
      <c r="G146" s="198"/>
      <c r="H146" s="198"/>
      <c r="I146" s="201"/>
      <c r="J146" s="212">
        <f>BK146</f>
        <v>0</v>
      </c>
      <c r="K146" s="198"/>
      <c r="L146" s="203"/>
      <c r="M146" s="204"/>
      <c r="N146" s="205"/>
      <c r="O146" s="205"/>
      <c r="P146" s="206">
        <f>SUM(P147:P151)</f>
        <v>0</v>
      </c>
      <c r="Q146" s="205"/>
      <c r="R146" s="206">
        <f>SUM(R147:R151)</f>
        <v>0</v>
      </c>
      <c r="S146" s="205"/>
      <c r="T146" s="207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8" t="s">
        <v>81</v>
      </c>
      <c r="AT146" s="209" t="s">
        <v>72</v>
      </c>
      <c r="AU146" s="209" t="s">
        <v>81</v>
      </c>
      <c r="AY146" s="208" t="s">
        <v>125</v>
      </c>
      <c r="BK146" s="210">
        <f>SUM(BK147:BK151)</f>
        <v>0</v>
      </c>
    </row>
    <row r="147" s="2" customFormat="1" ht="24.15" customHeight="1">
      <c r="A147" s="37"/>
      <c r="B147" s="38"/>
      <c r="C147" s="213" t="s">
        <v>156</v>
      </c>
      <c r="D147" s="213" t="s">
        <v>128</v>
      </c>
      <c r="E147" s="214" t="s">
        <v>157</v>
      </c>
      <c r="F147" s="215" t="s">
        <v>158</v>
      </c>
      <c r="G147" s="216" t="s">
        <v>159</v>
      </c>
      <c r="H147" s="217">
        <v>0.89700000000000002</v>
      </c>
      <c r="I147" s="218"/>
      <c r="J147" s="219">
        <f>ROUND(I147*H147,2)</f>
        <v>0</v>
      </c>
      <c r="K147" s="215" t="s">
        <v>132</v>
      </c>
      <c r="L147" s="43"/>
      <c r="M147" s="220" t="s">
        <v>1</v>
      </c>
      <c r="N147" s="221" t="s">
        <v>38</v>
      </c>
      <c r="O147" s="90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4" t="s">
        <v>133</v>
      </c>
      <c r="AT147" s="224" t="s">
        <v>128</v>
      </c>
      <c r="AU147" s="224" t="s">
        <v>83</v>
      </c>
      <c r="AY147" s="16" t="s">
        <v>125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6" t="s">
        <v>81</v>
      </c>
      <c r="BK147" s="225">
        <f>ROUND(I147*H147,2)</f>
        <v>0</v>
      </c>
      <c r="BL147" s="16" t="s">
        <v>133</v>
      </c>
      <c r="BM147" s="224" t="s">
        <v>160</v>
      </c>
    </row>
    <row r="148" s="2" customFormat="1" ht="24.15" customHeight="1">
      <c r="A148" s="37"/>
      <c r="B148" s="38"/>
      <c r="C148" s="213" t="s">
        <v>126</v>
      </c>
      <c r="D148" s="213" t="s">
        <v>128</v>
      </c>
      <c r="E148" s="214" t="s">
        <v>161</v>
      </c>
      <c r="F148" s="215" t="s">
        <v>162</v>
      </c>
      <c r="G148" s="216" t="s">
        <v>159</v>
      </c>
      <c r="H148" s="217">
        <v>0.89700000000000002</v>
      </c>
      <c r="I148" s="218"/>
      <c r="J148" s="219">
        <f>ROUND(I148*H148,2)</f>
        <v>0</v>
      </c>
      <c r="K148" s="215" t="s">
        <v>132</v>
      </c>
      <c r="L148" s="43"/>
      <c r="M148" s="220" t="s">
        <v>1</v>
      </c>
      <c r="N148" s="221" t="s">
        <v>38</v>
      </c>
      <c r="O148" s="90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4" t="s">
        <v>133</v>
      </c>
      <c r="AT148" s="224" t="s">
        <v>128</v>
      </c>
      <c r="AU148" s="224" t="s">
        <v>83</v>
      </c>
      <c r="AY148" s="16" t="s">
        <v>125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6" t="s">
        <v>81</v>
      </c>
      <c r="BK148" s="225">
        <f>ROUND(I148*H148,2)</f>
        <v>0</v>
      </c>
      <c r="BL148" s="16" t="s">
        <v>133</v>
      </c>
      <c r="BM148" s="224" t="s">
        <v>163</v>
      </c>
    </row>
    <row r="149" s="2" customFormat="1" ht="24.15" customHeight="1">
      <c r="A149" s="37"/>
      <c r="B149" s="38"/>
      <c r="C149" s="213" t="s">
        <v>164</v>
      </c>
      <c r="D149" s="213" t="s">
        <v>128</v>
      </c>
      <c r="E149" s="214" t="s">
        <v>165</v>
      </c>
      <c r="F149" s="215" t="s">
        <v>166</v>
      </c>
      <c r="G149" s="216" t="s">
        <v>159</v>
      </c>
      <c r="H149" s="217">
        <v>13.455</v>
      </c>
      <c r="I149" s="218"/>
      <c r="J149" s="219">
        <f>ROUND(I149*H149,2)</f>
        <v>0</v>
      </c>
      <c r="K149" s="215" t="s">
        <v>132</v>
      </c>
      <c r="L149" s="43"/>
      <c r="M149" s="220" t="s">
        <v>1</v>
      </c>
      <c r="N149" s="221" t="s">
        <v>38</v>
      </c>
      <c r="O149" s="90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4" t="s">
        <v>133</v>
      </c>
      <c r="AT149" s="224" t="s">
        <v>128</v>
      </c>
      <c r="AU149" s="224" t="s">
        <v>83</v>
      </c>
      <c r="AY149" s="16" t="s">
        <v>125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6" t="s">
        <v>81</v>
      </c>
      <c r="BK149" s="225">
        <f>ROUND(I149*H149,2)</f>
        <v>0</v>
      </c>
      <c r="BL149" s="16" t="s">
        <v>133</v>
      </c>
      <c r="BM149" s="224" t="s">
        <v>167</v>
      </c>
    </row>
    <row r="150" s="13" customFormat="1">
      <c r="A150" s="13"/>
      <c r="B150" s="226"/>
      <c r="C150" s="227"/>
      <c r="D150" s="228" t="s">
        <v>135</v>
      </c>
      <c r="E150" s="229" t="s">
        <v>1</v>
      </c>
      <c r="F150" s="230" t="s">
        <v>168</v>
      </c>
      <c r="G150" s="227"/>
      <c r="H150" s="231">
        <v>13.455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135</v>
      </c>
      <c r="AU150" s="237" t="s">
        <v>83</v>
      </c>
      <c r="AV150" s="13" t="s">
        <v>83</v>
      </c>
      <c r="AW150" s="13" t="s">
        <v>30</v>
      </c>
      <c r="AX150" s="13" t="s">
        <v>81</v>
      </c>
      <c r="AY150" s="237" t="s">
        <v>125</v>
      </c>
    </row>
    <row r="151" s="2" customFormat="1" ht="33" customHeight="1">
      <c r="A151" s="37"/>
      <c r="B151" s="38"/>
      <c r="C151" s="213" t="s">
        <v>169</v>
      </c>
      <c r="D151" s="213" t="s">
        <v>128</v>
      </c>
      <c r="E151" s="214" t="s">
        <v>170</v>
      </c>
      <c r="F151" s="215" t="s">
        <v>171</v>
      </c>
      <c r="G151" s="216" t="s">
        <v>159</v>
      </c>
      <c r="H151" s="217">
        <v>0.89700000000000002</v>
      </c>
      <c r="I151" s="218"/>
      <c r="J151" s="219">
        <f>ROUND(I151*H151,2)</f>
        <v>0</v>
      </c>
      <c r="K151" s="215" t="s">
        <v>132</v>
      </c>
      <c r="L151" s="43"/>
      <c r="M151" s="220" t="s">
        <v>1</v>
      </c>
      <c r="N151" s="221" t="s">
        <v>38</v>
      </c>
      <c r="O151" s="90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4" t="s">
        <v>133</v>
      </c>
      <c r="AT151" s="224" t="s">
        <v>128</v>
      </c>
      <c r="AU151" s="224" t="s">
        <v>83</v>
      </c>
      <c r="AY151" s="16" t="s">
        <v>125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6" t="s">
        <v>81</v>
      </c>
      <c r="BK151" s="225">
        <f>ROUND(I151*H151,2)</f>
        <v>0</v>
      </c>
      <c r="BL151" s="16" t="s">
        <v>133</v>
      </c>
      <c r="BM151" s="224" t="s">
        <v>172</v>
      </c>
    </row>
    <row r="152" s="12" customFormat="1" ht="22.8" customHeight="1">
      <c r="A152" s="12"/>
      <c r="B152" s="197"/>
      <c r="C152" s="198"/>
      <c r="D152" s="199" t="s">
        <v>72</v>
      </c>
      <c r="E152" s="211" t="s">
        <v>173</v>
      </c>
      <c r="F152" s="211" t="s">
        <v>174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P153</f>
        <v>0</v>
      </c>
      <c r="Q152" s="205"/>
      <c r="R152" s="206">
        <f>R153</f>
        <v>0</v>
      </c>
      <c r="S152" s="205"/>
      <c r="T152" s="207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8" t="s">
        <v>81</v>
      </c>
      <c r="AT152" s="209" t="s">
        <v>72</v>
      </c>
      <c r="AU152" s="209" t="s">
        <v>81</v>
      </c>
      <c r="AY152" s="208" t="s">
        <v>125</v>
      </c>
      <c r="BK152" s="210">
        <f>BK153</f>
        <v>0</v>
      </c>
    </row>
    <row r="153" s="2" customFormat="1" ht="21.75" customHeight="1">
      <c r="A153" s="37"/>
      <c r="B153" s="38"/>
      <c r="C153" s="213" t="s">
        <v>142</v>
      </c>
      <c r="D153" s="213" t="s">
        <v>128</v>
      </c>
      <c r="E153" s="214" t="s">
        <v>175</v>
      </c>
      <c r="F153" s="215" t="s">
        <v>176</v>
      </c>
      <c r="G153" s="216" t="s">
        <v>159</v>
      </c>
      <c r="H153" s="217">
        <v>0.30499999999999999</v>
      </c>
      <c r="I153" s="218"/>
      <c r="J153" s="219">
        <f>ROUND(I153*H153,2)</f>
        <v>0</v>
      </c>
      <c r="K153" s="215" t="s">
        <v>132</v>
      </c>
      <c r="L153" s="43"/>
      <c r="M153" s="220" t="s">
        <v>1</v>
      </c>
      <c r="N153" s="221" t="s">
        <v>38</v>
      </c>
      <c r="O153" s="90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4" t="s">
        <v>133</v>
      </c>
      <c r="AT153" s="224" t="s">
        <v>128</v>
      </c>
      <c r="AU153" s="224" t="s">
        <v>83</v>
      </c>
      <c r="AY153" s="16" t="s">
        <v>125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6" t="s">
        <v>81</v>
      </c>
      <c r="BK153" s="225">
        <f>ROUND(I153*H153,2)</f>
        <v>0</v>
      </c>
      <c r="BL153" s="16" t="s">
        <v>133</v>
      </c>
      <c r="BM153" s="224" t="s">
        <v>177</v>
      </c>
    </row>
    <row r="154" s="12" customFormat="1" ht="25.92" customHeight="1">
      <c r="A154" s="12"/>
      <c r="B154" s="197"/>
      <c r="C154" s="198"/>
      <c r="D154" s="199" t="s">
        <v>72</v>
      </c>
      <c r="E154" s="200" t="s">
        <v>178</v>
      </c>
      <c r="F154" s="200" t="s">
        <v>179</v>
      </c>
      <c r="G154" s="198"/>
      <c r="H154" s="198"/>
      <c r="I154" s="201"/>
      <c r="J154" s="202">
        <f>BK154</f>
        <v>0</v>
      </c>
      <c r="K154" s="198"/>
      <c r="L154" s="203"/>
      <c r="M154" s="204"/>
      <c r="N154" s="205"/>
      <c r="O154" s="205"/>
      <c r="P154" s="206">
        <f>P155+P162+P165+P167+P187+P197+P200+P233</f>
        <v>0</v>
      </c>
      <c r="Q154" s="205"/>
      <c r="R154" s="206">
        <f>R155+R162+R165+R167+R187+R197+R200+R233</f>
        <v>0.21834215000000001</v>
      </c>
      <c r="S154" s="205"/>
      <c r="T154" s="207">
        <f>T155+T162+T165+T167+T187+T197+T200+T233</f>
        <v>0.82652199999999998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8" t="s">
        <v>83</v>
      </c>
      <c r="AT154" s="209" t="s">
        <v>72</v>
      </c>
      <c r="AU154" s="209" t="s">
        <v>73</v>
      </c>
      <c r="AY154" s="208" t="s">
        <v>125</v>
      </c>
      <c r="BK154" s="210">
        <f>BK155+BK162+BK165+BK167+BK187+BK197+BK200+BK233</f>
        <v>0</v>
      </c>
    </row>
    <row r="155" s="12" customFormat="1" ht="22.8" customHeight="1">
      <c r="A155" s="12"/>
      <c r="B155" s="197"/>
      <c r="C155" s="198"/>
      <c r="D155" s="199" t="s">
        <v>72</v>
      </c>
      <c r="E155" s="211" t="s">
        <v>180</v>
      </c>
      <c r="F155" s="211" t="s">
        <v>181</v>
      </c>
      <c r="G155" s="198"/>
      <c r="H155" s="198"/>
      <c r="I155" s="201"/>
      <c r="J155" s="212">
        <f>BK155</f>
        <v>0</v>
      </c>
      <c r="K155" s="198"/>
      <c r="L155" s="203"/>
      <c r="M155" s="204"/>
      <c r="N155" s="205"/>
      <c r="O155" s="205"/>
      <c r="P155" s="206">
        <f>SUM(P156:P161)</f>
        <v>0</v>
      </c>
      <c r="Q155" s="205"/>
      <c r="R155" s="206">
        <f>SUM(R156:R161)</f>
        <v>0</v>
      </c>
      <c r="S155" s="205"/>
      <c r="T155" s="207">
        <f>SUM(T156:T161)</f>
        <v>0.040549999999999996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8" t="s">
        <v>83</v>
      </c>
      <c r="AT155" s="209" t="s">
        <v>72</v>
      </c>
      <c r="AU155" s="209" t="s">
        <v>81</v>
      </c>
      <c r="AY155" s="208" t="s">
        <v>125</v>
      </c>
      <c r="BK155" s="210">
        <f>SUM(BK156:BK161)</f>
        <v>0</v>
      </c>
    </row>
    <row r="156" s="2" customFormat="1" ht="16.5" customHeight="1">
      <c r="A156" s="37"/>
      <c r="B156" s="38"/>
      <c r="C156" s="213" t="s">
        <v>182</v>
      </c>
      <c r="D156" s="213" t="s">
        <v>128</v>
      </c>
      <c r="E156" s="214" t="s">
        <v>183</v>
      </c>
      <c r="F156" s="215" t="s">
        <v>184</v>
      </c>
      <c r="G156" s="216" t="s">
        <v>185</v>
      </c>
      <c r="H156" s="217">
        <v>1</v>
      </c>
      <c r="I156" s="218"/>
      <c r="J156" s="219">
        <f>ROUND(I156*H156,2)</f>
        <v>0</v>
      </c>
      <c r="K156" s="215" t="s">
        <v>132</v>
      </c>
      <c r="L156" s="43"/>
      <c r="M156" s="220" t="s">
        <v>1</v>
      </c>
      <c r="N156" s="221" t="s">
        <v>38</v>
      </c>
      <c r="O156" s="90"/>
      <c r="P156" s="222">
        <f>O156*H156</f>
        <v>0</v>
      </c>
      <c r="Q156" s="222">
        <v>0</v>
      </c>
      <c r="R156" s="222">
        <f>Q156*H156</f>
        <v>0</v>
      </c>
      <c r="S156" s="222">
        <v>0.019460000000000002</v>
      </c>
      <c r="T156" s="223">
        <f>S156*H156</f>
        <v>0.019460000000000002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4" t="s">
        <v>186</v>
      </c>
      <c r="AT156" s="224" t="s">
        <v>128</v>
      </c>
      <c r="AU156" s="224" t="s">
        <v>83</v>
      </c>
      <c r="AY156" s="16" t="s">
        <v>125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6" t="s">
        <v>81</v>
      </c>
      <c r="BK156" s="225">
        <f>ROUND(I156*H156,2)</f>
        <v>0</v>
      </c>
      <c r="BL156" s="16" t="s">
        <v>186</v>
      </c>
      <c r="BM156" s="224" t="s">
        <v>187</v>
      </c>
    </row>
    <row r="157" s="2" customFormat="1" ht="24.15" customHeight="1">
      <c r="A157" s="37"/>
      <c r="B157" s="38"/>
      <c r="C157" s="213" t="s">
        <v>188</v>
      </c>
      <c r="D157" s="213" t="s">
        <v>128</v>
      </c>
      <c r="E157" s="214" t="s">
        <v>189</v>
      </c>
      <c r="F157" s="215" t="s">
        <v>190</v>
      </c>
      <c r="G157" s="216" t="s">
        <v>185</v>
      </c>
      <c r="H157" s="217">
        <v>1</v>
      </c>
      <c r="I157" s="218"/>
      <c r="J157" s="219">
        <f>ROUND(I157*H157,2)</f>
        <v>0</v>
      </c>
      <c r="K157" s="215" t="s">
        <v>132</v>
      </c>
      <c r="L157" s="43"/>
      <c r="M157" s="220" t="s">
        <v>1</v>
      </c>
      <c r="N157" s="221" t="s">
        <v>38</v>
      </c>
      <c r="O157" s="90"/>
      <c r="P157" s="222">
        <f>O157*H157</f>
        <v>0</v>
      </c>
      <c r="Q157" s="222">
        <v>0</v>
      </c>
      <c r="R157" s="222">
        <f>Q157*H157</f>
        <v>0</v>
      </c>
      <c r="S157" s="222">
        <v>0.017299999999999999</v>
      </c>
      <c r="T157" s="223">
        <f>S157*H157</f>
        <v>0.017299999999999999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4" t="s">
        <v>186</v>
      </c>
      <c r="AT157" s="224" t="s">
        <v>128</v>
      </c>
      <c r="AU157" s="224" t="s">
        <v>83</v>
      </c>
      <c r="AY157" s="16" t="s">
        <v>125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6" t="s">
        <v>81</v>
      </c>
      <c r="BK157" s="225">
        <f>ROUND(I157*H157,2)</f>
        <v>0</v>
      </c>
      <c r="BL157" s="16" t="s">
        <v>186</v>
      </c>
      <c r="BM157" s="224" t="s">
        <v>191</v>
      </c>
    </row>
    <row r="158" s="2" customFormat="1" ht="16.5" customHeight="1">
      <c r="A158" s="37"/>
      <c r="B158" s="38"/>
      <c r="C158" s="213" t="s">
        <v>8</v>
      </c>
      <c r="D158" s="213" t="s">
        <v>128</v>
      </c>
      <c r="E158" s="214" t="s">
        <v>192</v>
      </c>
      <c r="F158" s="215" t="s">
        <v>193</v>
      </c>
      <c r="G158" s="216" t="s">
        <v>185</v>
      </c>
      <c r="H158" s="217">
        <v>2</v>
      </c>
      <c r="I158" s="218"/>
      <c r="J158" s="219">
        <f>ROUND(I158*H158,2)</f>
        <v>0</v>
      </c>
      <c r="K158" s="215" t="s">
        <v>132</v>
      </c>
      <c r="L158" s="43"/>
      <c r="M158" s="220" t="s">
        <v>1</v>
      </c>
      <c r="N158" s="221" t="s">
        <v>38</v>
      </c>
      <c r="O158" s="90"/>
      <c r="P158" s="222">
        <f>O158*H158</f>
        <v>0</v>
      </c>
      <c r="Q158" s="222">
        <v>0</v>
      </c>
      <c r="R158" s="222">
        <f>Q158*H158</f>
        <v>0</v>
      </c>
      <c r="S158" s="222">
        <v>0.00085999999999999998</v>
      </c>
      <c r="T158" s="223">
        <f>S158*H158</f>
        <v>0.00172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4" t="s">
        <v>186</v>
      </c>
      <c r="AT158" s="224" t="s">
        <v>128</v>
      </c>
      <c r="AU158" s="224" t="s">
        <v>83</v>
      </c>
      <c r="AY158" s="16" t="s">
        <v>125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6" t="s">
        <v>81</v>
      </c>
      <c r="BK158" s="225">
        <f>ROUND(I158*H158,2)</f>
        <v>0</v>
      </c>
      <c r="BL158" s="16" t="s">
        <v>186</v>
      </c>
      <c r="BM158" s="224" t="s">
        <v>194</v>
      </c>
    </row>
    <row r="159" s="2" customFormat="1" ht="16.5" customHeight="1">
      <c r="A159" s="37"/>
      <c r="B159" s="38"/>
      <c r="C159" s="213" t="s">
        <v>195</v>
      </c>
      <c r="D159" s="213" t="s">
        <v>128</v>
      </c>
      <c r="E159" s="214" t="s">
        <v>196</v>
      </c>
      <c r="F159" s="215" t="s">
        <v>197</v>
      </c>
      <c r="G159" s="216" t="s">
        <v>198</v>
      </c>
      <c r="H159" s="217">
        <v>1</v>
      </c>
      <c r="I159" s="218"/>
      <c r="J159" s="219">
        <f>ROUND(I159*H159,2)</f>
        <v>0</v>
      </c>
      <c r="K159" s="215" t="s">
        <v>132</v>
      </c>
      <c r="L159" s="43"/>
      <c r="M159" s="220" t="s">
        <v>1</v>
      </c>
      <c r="N159" s="221" t="s">
        <v>38</v>
      </c>
      <c r="O159" s="90"/>
      <c r="P159" s="222">
        <f>O159*H159</f>
        <v>0</v>
      </c>
      <c r="Q159" s="222">
        <v>0</v>
      </c>
      <c r="R159" s="222">
        <f>Q159*H159</f>
        <v>0</v>
      </c>
      <c r="S159" s="222">
        <v>0.00084999999999999995</v>
      </c>
      <c r="T159" s="223">
        <f>S159*H159</f>
        <v>0.00084999999999999995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4" t="s">
        <v>186</v>
      </c>
      <c r="AT159" s="224" t="s">
        <v>128</v>
      </c>
      <c r="AU159" s="224" t="s">
        <v>83</v>
      </c>
      <c r="AY159" s="16" t="s">
        <v>125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6" t="s">
        <v>81</v>
      </c>
      <c r="BK159" s="225">
        <f>ROUND(I159*H159,2)</f>
        <v>0</v>
      </c>
      <c r="BL159" s="16" t="s">
        <v>186</v>
      </c>
      <c r="BM159" s="224" t="s">
        <v>199</v>
      </c>
    </row>
    <row r="160" s="2" customFormat="1" ht="16.5" customHeight="1">
      <c r="A160" s="37"/>
      <c r="B160" s="38"/>
      <c r="C160" s="213" t="s">
        <v>200</v>
      </c>
      <c r="D160" s="213" t="s">
        <v>128</v>
      </c>
      <c r="E160" s="214" t="s">
        <v>201</v>
      </c>
      <c r="F160" s="215" t="s">
        <v>202</v>
      </c>
      <c r="G160" s="216" t="s">
        <v>198</v>
      </c>
      <c r="H160" s="217">
        <v>1</v>
      </c>
      <c r="I160" s="218"/>
      <c r="J160" s="219">
        <f>ROUND(I160*H160,2)</f>
        <v>0</v>
      </c>
      <c r="K160" s="215" t="s">
        <v>132</v>
      </c>
      <c r="L160" s="43"/>
      <c r="M160" s="220" t="s">
        <v>1</v>
      </c>
      <c r="N160" s="221" t="s">
        <v>38</v>
      </c>
      <c r="O160" s="90"/>
      <c r="P160" s="222">
        <f>O160*H160</f>
        <v>0</v>
      </c>
      <c r="Q160" s="222">
        <v>0</v>
      </c>
      <c r="R160" s="222">
        <f>Q160*H160</f>
        <v>0</v>
      </c>
      <c r="S160" s="222">
        <v>0.00122</v>
      </c>
      <c r="T160" s="223">
        <f>S160*H160</f>
        <v>0.00122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4" t="s">
        <v>186</v>
      </c>
      <c r="AT160" s="224" t="s">
        <v>128</v>
      </c>
      <c r="AU160" s="224" t="s">
        <v>83</v>
      </c>
      <c r="AY160" s="16" t="s">
        <v>125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6" t="s">
        <v>81</v>
      </c>
      <c r="BK160" s="225">
        <f>ROUND(I160*H160,2)</f>
        <v>0</v>
      </c>
      <c r="BL160" s="16" t="s">
        <v>186</v>
      </c>
      <c r="BM160" s="224" t="s">
        <v>203</v>
      </c>
    </row>
    <row r="161" s="2" customFormat="1" ht="16.5" customHeight="1">
      <c r="A161" s="37"/>
      <c r="B161" s="38"/>
      <c r="C161" s="213" t="s">
        <v>204</v>
      </c>
      <c r="D161" s="213" t="s">
        <v>128</v>
      </c>
      <c r="E161" s="214" t="s">
        <v>205</v>
      </c>
      <c r="F161" s="215" t="s">
        <v>206</v>
      </c>
      <c r="G161" s="216" t="s">
        <v>198</v>
      </c>
      <c r="H161" s="217">
        <v>2</v>
      </c>
      <c r="I161" s="218"/>
      <c r="J161" s="219">
        <f>ROUND(I161*H161,2)</f>
        <v>0</v>
      </c>
      <c r="K161" s="215" t="s">
        <v>1</v>
      </c>
      <c r="L161" s="43"/>
      <c r="M161" s="220" t="s">
        <v>1</v>
      </c>
      <c r="N161" s="221" t="s">
        <v>38</v>
      </c>
      <c r="O161" s="90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4" t="s">
        <v>186</v>
      </c>
      <c r="AT161" s="224" t="s">
        <v>128</v>
      </c>
      <c r="AU161" s="224" t="s">
        <v>83</v>
      </c>
      <c r="AY161" s="16" t="s">
        <v>125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6" t="s">
        <v>81</v>
      </c>
      <c r="BK161" s="225">
        <f>ROUND(I161*H161,2)</f>
        <v>0</v>
      </c>
      <c r="BL161" s="16" t="s">
        <v>186</v>
      </c>
      <c r="BM161" s="224" t="s">
        <v>207</v>
      </c>
    </row>
    <row r="162" s="12" customFormat="1" ht="22.8" customHeight="1">
      <c r="A162" s="12"/>
      <c r="B162" s="197"/>
      <c r="C162" s="198"/>
      <c r="D162" s="199" t="s">
        <v>72</v>
      </c>
      <c r="E162" s="211" t="s">
        <v>208</v>
      </c>
      <c r="F162" s="211" t="s">
        <v>209</v>
      </c>
      <c r="G162" s="198"/>
      <c r="H162" s="198"/>
      <c r="I162" s="201"/>
      <c r="J162" s="212">
        <f>BK162</f>
        <v>0</v>
      </c>
      <c r="K162" s="198"/>
      <c r="L162" s="203"/>
      <c r="M162" s="204"/>
      <c r="N162" s="205"/>
      <c r="O162" s="205"/>
      <c r="P162" s="206">
        <f>SUM(P163:P164)</f>
        <v>0</v>
      </c>
      <c r="Q162" s="205"/>
      <c r="R162" s="206">
        <f>SUM(R163:R164)</f>
        <v>0.00085999999999999998</v>
      </c>
      <c r="S162" s="205"/>
      <c r="T162" s="207">
        <f>SUM(T163:T164)</f>
        <v>0.0050800000000000003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8" t="s">
        <v>83</v>
      </c>
      <c r="AT162" s="209" t="s">
        <v>72</v>
      </c>
      <c r="AU162" s="209" t="s">
        <v>81</v>
      </c>
      <c r="AY162" s="208" t="s">
        <v>125</v>
      </c>
      <c r="BK162" s="210">
        <f>SUM(BK163:BK164)</f>
        <v>0</v>
      </c>
    </row>
    <row r="163" s="2" customFormat="1" ht="16.5" customHeight="1">
      <c r="A163" s="37"/>
      <c r="B163" s="38"/>
      <c r="C163" s="213" t="s">
        <v>186</v>
      </c>
      <c r="D163" s="213" t="s">
        <v>128</v>
      </c>
      <c r="E163" s="214" t="s">
        <v>210</v>
      </c>
      <c r="F163" s="215" t="s">
        <v>211</v>
      </c>
      <c r="G163" s="216" t="s">
        <v>151</v>
      </c>
      <c r="H163" s="217">
        <v>2</v>
      </c>
      <c r="I163" s="218"/>
      <c r="J163" s="219">
        <f>ROUND(I163*H163,2)</f>
        <v>0</v>
      </c>
      <c r="K163" s="215" t="s">
        <v>132</v>
      </c>
      <c r="L163" s="43"/>
      <c r="M163" s="220" t="s">
        <v>1</v>
      </c>
      <c r="N163" s="221" t="s">
        <v>38</v>
      </c>
      <c r="O163" s="90"/>
      <c r="P163" s="222">
        <f>O163*H163</f>
        <v>0</v>
      </c>
      <c r="Q163" s="222">
        <v>4.0000000000000003E-05</v>
      </c>
      <c r="R163" s="222">
        <f>Q163*H163</f>
        <v>8.0000000000000007E-05</v>
      </c>
      <c r="S163" s="222">
        <v>0.0025400000000000002</v>
      </c>
      <c r="T163" s="223">
        <f>S163*H163</f>
        <v>0.0050800000000000003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4" t="s">
        <v>186</v>
      </c>
      <c r="AT163" s="224" t="s">
        <v>128</v>
      </c>
      <c r="AU163" s="224" t="s">
        <v>83</v>
      </c>
      <c r="AY163" s="16" t="s">
        <v>125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6" t="s">
        <v>81</v>
      </c>
      <c r="BK163" s="225">
        <f>ROUND(I163*H163,2)</f>
        <v>0</v>
      </c>
      <c r="BL163" s="16" t="s">
        <v>186</v>
      </c>
      <c r="BM163" s="224" t="s">
        <v>212</v>
      </c>
    </row>
    <row r="164" s="2" customFormat="1" ht="24.15" customHeight="1">
      <c r="A164" s="37"/>
      <c r="B164" s="38"/>
      <c r="C164" s="213" t="s">
        <v>213</v>
      </c>
      <c r="D164" s="213" t="s">
        <v>128</v>
      </c>
      <c r="E164" s="214" t="s">
        <v>214</v>
      </c>
      <c r="F164" s="215" t="s">
        <v>215</v>
      </c>
      <c r="G164" s="216" t="s">
        <v>198</v>
      </c>
      <c r="H164" s="217">
        <v>2</v>
      </c>
      <c r="I164" s="218"/>
      <c r="J164" s="219">
        <f>ROUND(I164*H164,2)</f>
        <v>0</v>
      </c>
      <c r="K164" s="215" t="s">
        <v>132</v>
      </c>
      <c r="L164" s="43"/>
      <c r="M164" s="220" t="s">
        <v>1</v>
      </c>
      <c r="N164" s="221" t="s">
        <v>38</v>
      </c>
      <c r="O164" s="90"/>
      <c r="P164" s="222">
        <f>O164*H164</f>
        <v>0</v>
      </c>
      <c r="Q164" s="222">
        <v>0.00038999999999999999</v>
      </c>
      <c r="R164" s="222">
        <f>Q164*H164</f>
        <v>0.00077999999999999999</v>
      </c>
      <c r="S164" s="222">
        <v>0</v>
      </c>
      <c r="T164" s="22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4" t="s">
        <v>186</v>
      </c>
      <c r="AT164" s="224" t="s">
        <v>128</v>
      </c>
      <c r="AU164" s="224" t="s">
        <v>83</v>
      </c>
      <c r="AY164" s="16" t="s">
        <v>125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6" t="s">
        <v>81</v>
      </c>
      <c r="BK164" s="225">
        <f>ROUND(I164*H164,2)</f>
        <v>0</v>
      </c>
      <c r="BL164" s="16" t="s">
        <v>186</v>
      </c>
      <c r="BM164" s="224" t="s">
        <v>216</v>
      </c>
    </row>
    <row r="165" s="12" customFormat="1" ht="22.8" customHeight="1">
      <c r="A165" s="12"/>
      <c r="B165" s="197"/>
      <c r="C165" s="198"/>
      <c r="D165" s="199" t="s">
        <v>72</v>
      </c>
      <c r="E165" s="211" t="s">
        <v>217</v>
      </c>
      <c r="F165" s="211" t="s">
        <v>218</v>
      </c>
      <c r="G165" s="198"/>
      <c r="H165" s="198"/>
      <c r="I165" s="201"/>
      <c r="J165" s="212">
        <f>BK165</f>
        <v>0</v>
      </c>
      <c r="K165" s="198"/>
      <c r="L165" s="203"/>
      <c r="M165" s="204"/>
      <c r="N165" s="205"/>
      <c r="O165" s="205"/>
      <c r="P165" s="206">
        <f>P166</f>
        <v>0</v>
      </c>
      <c r="Q165" s="205"/>
      <c r="R165" s="206">
        <f>R166</f>
        <v>0.00016000000000000001</v>
      </c>
      <c r="S165" s="205"/>
      <c r="T165" s="207">
        <f>T166</f>
        <v>0.049860000000000002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8" t="s">
        <v>83</v>
      </c>
      <c r="AT165" s="209" t="s">
        <v>72</v>
      </c>
      <c r="AU165" s="209" t="s">
        <v>81</v>
      </c>
      <c r="AY165" s="208" t="s">
        <v>125</v>
      </c>
      <c r="BK165" s="210">
        <f>BK166</f>
        <v>0</v>
      </c>
    </row>
    <row r="166" s="2" customFormat="1" ht="24.15" customHeight="1">
      <c r="A166" s="37"/>
      <c r="B166" s="38"/>
      <c r="C166" s="213" t="s">
        <v>219</v>
      </c>
      <c r="D166" s="213" t="s">
        <v>128</v>
      </c>
      <c r="E166" s="214" t="s">
        <v>220</v>
      </c>
      <c r="F166" s="215" t="s">
        <v>221</v>
      </c>
      <c r="G166" s="216" t="s">
        <v>198</v>
      </c>
      <c r="H166" s="217">
        <v>2</v>
      </c>
      <c r="I166" s="218"/>
      <c r="J166" s="219">
        <f>ROUND(I166*H166,2)</f>
        <v>0</v>
      </c>
      <c r="K166" s="215" t="s">
        <v>132</v>
      </c>
      <c r="L166" s="43"/>
      <c r="M166" s="220" t="s">
        <v>1</v>
      </c>
      <c r="N166" s="221" t="s">
        <v>38</v>
      </c>
      <c r="O166" s="90"/>
      <c r="P166" s="222">
        <f>O166*H166</f>
        <v>0</v>
      </c>
      <c r="Q166" s="222">
        <v>8.0000000000000007E-05</v>
      </c>
      <c r="R166" s="222">
        <f>Q166*H166</f>
        <v>0.00016000000000000001</v>
      </c>
      <c r="S166" s="222">
        <v>0.024930000000000001</v>
      </c>
      <c r="T166" s="223">
        <f>S166*H166</f>
        <v>0.049860000000000002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4" t="s">
        <v>186</v>
      </c>
      <c r="AT166" s="224" t="s">
        <v>128</v>
      </c>
      <c r="AU166" s="224" t="s">
        <v>83</v>
      </c>
      <c r="AY166" s="16" t="s">
        <v>125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6" t="s">
        <v>81</v>
      </c>
      <c r="BK166" s="225">
        <f>ROUND(I166*H166,2)</f>
        <v>0</v>
      </c>
      <c r="BL166" s="16" t="s">
        <v>186</v>
      </c>
      <c r="BM166" s="224" t="s">
        <v>222</v>
      </c>
    </row>
    <row r="167" s="12" customFormat="1" ht="22.8" customHeight="1">
      <c r="A167" s="12"/>
      <c r="B167" s="197"/>
      <c r="C167" s="198"/>
      <c r="D167" s="199" t="s">
        <v>72</v>
      </c>
      <c r="E167" s="211" t="s">
        <v>223</v>
      </c>
      <c r="F167" s="211" t="s">
        <v>224</v>
      </c>
      <c r="G167" s="198"/>
      <c r="H167" s="198"/>
      <c r="I167" s="201"/>
      <c r="J167" s="212">
        <f>BK167</f>
        <v>0</v>
      </c>
      <c r="K167" s="198"/>
      <c r="L167" s="203"/>
      <c r="M167" s="204"/>
      <c r="N167" s="205"/>
      <c r="O167" s="205"/>
      <c r="P167" s="206">
        <f>SUM(P168:P186)</f>
        <v>0</v>
      </c>
      <c r="Q167" s="205"/>
      <c r="R167" s="206">
        <f>SUM(R168:R186)</f>
        <v>0.00071999999999999994</v>
      </c>
      <c r="S167" s="205"/>
      <c r="T167" s="207">
        <f>SUM(T168:T186)</f>
        <v>0.00019200000000000001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8" t="s">
        <v>83</v>
      </c>
      <c r="AT167" s="209" t="s">
        <v>72</v>
      </c>
      <c r="AU167" s="209" t="s">
        <v>81</v>
      </c>
      <c r="AY167" s="208" t="s">
        <v>125</v>
      </c>
      <c r="BK167" s="210">
        <f>SUM(BK168:BK186)</f>
        <v>0</v>
      </c>
    </row>
    <row r="168" s="2" customFormat="1" ht="24.15" customHeight="1">
      <c r="A168" s="37"/>
      <c r="B168" s="38"/>
      <c r="C168" s="213" t="s">
        <v>225</v>
      </c>
      <c r="D168" s="213" t="s">
        <v>128</v>
      </c>
      <c r="E168" s="214" t="s">
        <v>226</v>
      </c>
      <c r="F168" s="215" t="s">
        <v>227</v>
      </c>
      <c r="G168" s="216" t="s">
        <v>198</v>
      </c>
      <c r="H168" s="217">
        <v>1</v>
      </c>
      <c r="I168" s="218"/>
      <c r="J168" s="219">
        <f>ROUND(I168*H168,2)</f>
        <v>0</v>
      </c>
      <c r="K168" s="215" t="s">
        <v>132</v>
      </c>
      <c r="L168" s="43"/>
      <c r="M168" s="220" t="s">
        <v>1</v>
      </c>
      <c r="N168" s="221" t="s">
        <v>38</v>
      </c>
      <c r="O168" s="90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4" t="s">
        <v>186</v>
      </c>
      <c r="AT168" s="224" t="s">
        <v>128</v>
      </c>
      <c r="AU168" s="224" t="s">
        <v>83</v>
      </c>
      <c r="AY168" s="16" t="s">
        <v>125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6" t="s">
        <v>81</v>
      </c>
      <c r="BK168" s="225">
        <f>ROUND(I168*H168,2)</f>
        <v>0</v>
      </c>
      <c r="BL168" s="16" t="s">
        <v>186</v>
      </c>
      <c r="BM168" s="224" t="s">
        <v>228</v>
      </c>
    </row>
    <row r="169" s="2" customFormat="1" ht="24.15" customHeight="1">
      <c r="A169" s="37"/>
      <c r="B169" s="38"/>
      <c r="C169" s="238" t="s">
        <v>229</v>
      </c>
      <c r="D169" s="238" t="s">
        <v>230</v>
      </c>
      <c r="E169" s="239" t="s">
        <v>231</v>
      </c>
      <c r="F169" s="240" t="s">
        <v>232</v>
      </c>
      <c r="G169" s="241" t="s">
        <v>198</v>
      </c>
      <c r="H169" s="242">
        <v>1</v>
      </c>
      <c r="I169" s="243"/>
      <c r="J169" s="244">
        <f>ROUND(I169*H169,2)</f>
        <v>0</v>
      </c>
      <c r="K169" s="240" t="s">
        <v>132</v>
      </c>
      <c r="L169" s="245"/>
      <c r="M169" s="246" t="s">
        <v>1</v>
      </c>
      <c r="N169" s="247" t="s">
        <v>38</v>
      </c>
      <c r="O169" s="90"/>
      <c r="P169" s="222">
        <f>O169*H169</f>
        <v>0</v>
      </c>
      <c r="Q169" s="222">
        <v>9.0000000000000006E-05</v>
      </c>
      <c r="R169" s="222">
        <f>Q169*H169</f>
        <v>9.0000000000000006E-05</v>
      </c>
      <c r="S169" s="222">
        <v>0</v>
      </c>
      <c r="T169" s="22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4" t="s">
        <v>233</v>
      </c>
      <c r="AT169" s="224" t="s">
        <v>230</v>
      </c>
      <c r="AU169" s="224" t="s">
        <v>83</v>
      </c>
      <c r="AY169" s="16" t="s">
        <v>125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6" t="s">
        <v>81</v>
      </c>
      <c r="BK169" s="225">
        <f>ROUND(I169*H169,2)</f>
        <v>0</v>
      </c>
      <c r="BL169" s="16" t="s">
        <v>186</v>
      </c>
      <c r="BM169" s="224" t="s">
        <v>234</v>
      </c>
    </row>
    <row r="170" s="2" customFormat="1" ht="24.15" customHeight="1">
      <c r="A170" s="37"/>
      <c r="B170" s="38"/>
      <c r="C170" s="213" t="s">
        <v>7</v>
      </c>
      <c r="D170" s="213" t="s">
        <v>128</v>
      </c>
      <c r="E170" s="214" t="s">
        <v>235</v>
      </c>
      <c r="F170" s="215" t="s">
        <v>236</v>
      </c>
      <c r="G170" s="216" t="s">
        <v>198</v>
      </c>
      <c r="H170" s="217">
        <v>11</v>
      </c>
      <c r="I170" s="218"/>
      <c r="J170" s="219">
        <f>ROUND(I170*H170,2)</f>
        <v>0</v>
      </c>
      <c r="K170" s="215" t="s">
        <v>132</v>
      </c>
      <c r="L170" s="43"/>
      <c r="M170" s="220" t="s">
        <v>1</v>
      </c>
      <c r="N170" s="221" t="s">
        <v>38</v>
      </c>
      <c r="O170" s="90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4" t="s">
        <v>186</v>
      </c>
      <c r="AT170" s="224" t="s">
        <v>128</v>
      </c>
      <c r="AU170" s="224" t="s">
        <v>83</v>
      </c>
      <c r="AY170" s="16" t="s">
        <v>125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6" t="s">
        <v>81</v>
      </c>
      <c r="BK170" s="225">
        <f>ROUND(I170*H170,2)</f>
        <v>0</v>
      </c>
      <c r="BL170" s="16" t="s">
        <v>186</v>
      </c>
      <c r="BM170" s="224" t="s">
        <v>237</v>
      </c>
    </row>
    <row r="171" s="13" customFormat="1">
      <c r="A171" s="13"/>
      <c r="B171" s="226"/>
      <c r="C171" s="227"/>
      <c r="D171" s="228" t="s">
        <v>135</v>
      </c>
      <c r="E171" s="229" t="s">
        <v>1</v>
      </c>
      <c r="F171" s="230" t="s">
        <v>238</v>
      </c>
      <c r="G171" s="227"/>
      <c r="H171" s="231">
        <v>2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135</v>
      </c>
      <c r="AU171" s="237" t="s">
        <v>83</v>
      </c>
      <c r="AV171" s="13" t="s">
        <v>83</v>
      </c>
      <c r="AW171" s="13" t="s">
        <v>30</v>
      </c>
      <c r="AX171" s="13" t="s">
        <v>73</v>
      </c>
      <c r="AY171" s="237" t="s">
        <v>125</v>
      </c>
    </row>
    <row r="172" s="13" customFormat="1">
      <c r="A172" s="13"/>
      <c r="B172" s="226"/>
      <c r="C172" s="227"/>
      <c r="D172" s="228" t="s">
        <v>135</v>
      </c>
      <c r="E172" s="229" t="s">
        <v>1</v>
      </c>
      <c r="F172" s="230" t="s">
        <v>239</v>
      </c>
      <c r="G172" s="227"/>
      <c r="H172" s="231">
        <v>5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135</v>
      </c>
      <c r="AU172" s="237" t="s">
        <v>83</v>
      </c>
      <c r="AV172" s="13" t="s">
        <v>83</v>
      </c>
      <c r="AW172" s="13" t="s">
        <v>30</v>
      </c>
      <c r="AX172" s="13" t="s">
        <v>73</v>
      </c>
      <c r="AY172" s="237" t="s">
        <v>125</v>
      </c>
    </row>
    <row r="173" s="13" customFormat="1">
      <c r="A173" s="13"/>
      <c r="B173" s="226"/>
      <c r="C173" s="227"/>
      <c r="D173" s="228" t="s">
        <v>135</v>
      </c>
      <c r="E173" s="229" t="s">
        <v>1</v>
      </c>
      <c r="F173" s="230" t="s">
        <v>240</v>
      </c>
      <c r="G173" s="227"/>
      <c r="H173" s="231">
        <v>4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135</v>
      </c>
      <c r="AU173" s="237" t="s">
        <v>83</v>
      </c>
      <c r="AV173" s="13" t="s">
        <v>83</v>
      </c>
      <c r="AW173" s="13" t="s">
        <v>30</v>
      </c>
      <c r="AX173" s="13" t="s">
        <v>73</v>
      </c>
      <c r="AY173" s="237" t="s">
        <v>125</v>
      </c>
    </row>
    <row r="174" s="14" customFormat="1">
      <c r="A174" s="14"/>
      <c r="B174" s="248"/>
      <c r="C174" s="249"/>
      <c r="D174" s="228" t="s">
        <v>135</v>
      </c>
      <c r="E174" s="250" t="s">
        <v>1</v>
      </c>
      <c r="F174" s="251" t="s">
        <v>241</v>
      </c>
      <c r="G174" s="249"/>
      <c r="H174" s="252">
        <v>11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135</v>
      </c>
      <c r="AU174" s="258" t="s">
        <v>83</v>
      </c>
      <c r="AV174" s="14" t="s">
        <v>133</v>
      </c>
      <c r="AW174" s="14" t="s">
        <v>30</v>
      </c>
      <c r="AX174" s="14" t="s">
        <v>81</v>
      </c>
      <c r="AY174" s="258" t="s">
        <v>125</v>
      </c>
    </row>
    <row r="175" s="2" customFormat="1" ht="24.15" customHeight="1">
      <c r="A175" s="37"/>
      <c r="B175" s="38"/>
      <c r="C175" s="238" t="s">
        <v>242</v>
      </c>
      <c r="D175" s="238" t="s">
        <v>230</v>
      </c>
      <c r="E175" s="239" t="s">
        <v>243</v>
      </c>
      <c r="F175" s="240" t="s">
        <v>244</v>
      </c>
      <c r="G175" s="241" t="s">
        <v>198</v>
      </c>
      <c r="H175" s="242">
        <v>9</v>
      </c>
      <c r="I175" s="243"/>
      <c r="J175" s="244">
        <f>ROUND(I175*H175,2)</f>
        <v>0</v>
      </c>
      <c r="K175" s="240" t="s">
        <v>132</v>
      </c>
      <c r="L175" s="245"/>
      <c r="M175" s="246" t="s">
        <v>1</v>
      </c>
      <c r="N175" s="247" t="s">
        <v>38</v>
      </c>
      <c r="O175" s="90"/>
      <c r="P175" s="222">
        <f>O175*H175</f>
        <v>0</v>
      </c>
      <c r="Q175" s="222">
        <v>6.9999999999999994E-05</v>
      </c>
      <c r="R175" s="222">
        <f>Q175*H175</f>
        <v>0.00062999999999999992</v>
      </c>
      <c r="S175" s="222">
        <v>0</v>
      </c>
      <c r="T175" s="22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4" t="s">
        <v>233</v>
      </c>
      <c r="AT175" s="224" t="s">
        <v>230</v>
      </c>
      <c r="AU175" s="224" t="s">
        <v>83</v>
      </c>
      <c r="AY175" s="16" t="s">
        <v>125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6" t="s">
        <v>81</v>
      </c>
      <c r="BK175" s="225">
        <f>ROUND(I175*H175,2)</f>
        <v>0</v>
      </c>
      <c r="BL175" s="16" t="s">
        <v>186</v>
      </c>
      <c r="BM175" s="224" t="s">
        <v>245</v>
      </c>
    </row>
    <row r="176" s="13" customFormat="1">
      <c r="A176" s="13"/>
      <c r="B176" s="226"/>
      <c r="C176" s="227"/>
      <c r="D176" s="228" t="s">
        <v>135</v>
      </c>
      <c r="E176" s="229" t="s">
        <v>1</v>
      </c>
      <c r="F176" s="230" t="s">
        <v>239</v>
      </c>
      <c r="G176" s="227"/>
      <c r="H176" s="231">
        <v>5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135</v>
      </c>
      <c r="AU176" s="237" t="s">
        <v>83</v>
      </c>
      <c r="AV176" s="13" t="s">
        <v>83</v>
      </c>
      <c r="AW176" s="13" t="s">
        <v>30</v>
      </c>
      <c r="AX176" s="13" t="s">
        <v>73</v>
      </c>
      <c r="AY176" s="237" t="s">
        <v>125</v>
      </c>
    </row>
    <row r="177" s="13" customFormat="1">
      <c r="A177" s="13"/>
      <c r="B177" s="226"/>
      <c r="C177" s="227"/>
      <c r="D177" s="228" t="s">
        <v>135</v>
      </c>
      <c r="E177" s="229" t="s">
        <v>1</v>
      </c>
      <c r="F177" s="230" t="s">
        <v>240</v>
      </c>
      <c r="G177" s="227"/>
      <c r="H177" s="231">
        <v>4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135</v>
      </c>
      <c r="AU177" s="237" t="s">
        <v>83</v>
      </c>
      <c r="AV177" s="13" t="s">
        <v>83</v>
      </c>
      <c r="AW177" s="13" t="s">
        <v>30</v>
      </c>
      <c r="AX177" s="13" t="s">
        <v>73</v>
      </c>
      <c r="AY177" s="237" t="s">
        <v>125</v>
      </c>
    </row>
    <row r="178" s="14" customFormat="1">
      <c r="A178" s="14"/>
      <c r="B178" s="248"/>
      <c r="C178" s="249"/>
      <c r="D178" s="228" t="s">
        <v>135</v>
      </c>
      <c r="E178" s="250" t="s">
        <v>1</v>
      </c>
      <c r="F178" s="251" t="s">
        <v>241</v>
      </c>
      <c r="G178" s="249"/>
      <c r="H178" s="252">
        <v>9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135</v>
      </c>
      <c r="AU178" s="258" t="s">
        <v>83</v>
      </c>
      <c r="AV178" s="14" t="s">
        <v>133</v>
      </c>
      <c r="AW178" s="14" t="s">
        <v>30</v>
      </c>
      <c r="AX178" s="14" t="s">
        <v>81</v>
      </c>
      <c r="AY178" s="258" t="s">
        <v>125</v>
      </c>
    </row>
    <row r="179" s="2" customFormat="1" ht="37.8" customHeight="1">
      <c r="A179" s="37"/>
      <c r="B179" s="38"/>
      <c r="C179" s="213" t="s">
        <v>246</v>
      </c>
      <c r="D179" s="213" t="s">
        <v>128</v>
      </c>
      <c r="E179" s="214" t="s">
        <v>247</v>
      </c>
      <c r="F179" s="215" t="s">
        <v>248</v>
      </c>
      <c r="G179" s="216" t="s">
        <v>198</v>
      </c>
      <c r="H179" s="217">
        <v>4</v>
      </c>
      <c r="I179" s="218"/>
      <c r="J179" s="219">
        <f>ROUND(I179*H179,2)</f>
        <v>0</v>
      </c>
      <c r="K179" s="215" t="s">
        <v>132</v>
      </c>
      <c r="L179" s="43"/>
      <c r="M179" s="220" t="s">
        <v>1</v>
      </c>
      <c r="N179" s="221" t="s">
        <v>38</v>
      </c>
      <c r="O179" s="90"/>
      <c r="P179" s="222">
        <f>O179*H179</f>
        <v>0</v>
      </c>
      <c r="Q179" s="222">
        <v>0</v>
      </c>
      <c r="R179" s="222">
        <f>Q179*H179</f>
        <v>0</v>
      </c>
      <c r="S179" s="222">
        <v>4.8000000000000001E-05</v>
      </c>
      <c r="T179" s="223">
        <f>S179*H179</f>
        <v>0.00019200000000000001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4" t="s">
        <v>186</v>
      </c>
      <c r="AT179" s="224" t="s">
        <v>128</v>
      </c>
      <c r="AU179" s="224" t="s">
        <v>83</v>
      </c>
      <c r="AY179" s="16" t="s">
        <v>125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6" t="s">
        <v>81</v>
      </c>
      <c r="BK179" s="225">
        <f>ROUND(I179*H179,2)</f>
        <v>0</v>
      </c>
      <c r="BL179" s="16" t="s">
        <v>186</v>
      </c>
      <c r="BM179" s="224" t="s">
        <v>249</v>
      </c>
    </row>
    <row r="180" s="2" customFormat="1" ht="37.8" customHeight="1">
      <c r="A180" s="37"/>
      <c r="B180" s="38"/>
      <c r="C180" s="213" t="s">
        <v>250</v>
      </c>
      <c r="D180" s="213" t="s">
        <v>128</v>
      </c>
      <c r="E180" s="214" t="s">
        <v>251</v>
      </c>
      <c r="F180" s="215" t="s">
        <v>252</v>
      </c>
      <c r="G180" s="216" t="s">
        <v>198</v>
      </c>
      <c r="H180" s="217">
        <v>2</v>
      </c>
      <c r="I180" s="218"/>
      <c r="J180" s="219">
        <f>ROUND(I180*H180,2)</f>
        <v>0</v>
      </c>
      <c r="K180" s="215" t="s">
        <v>132</v>
      </c>
      <c r="L180" s="43"/>
      <c r="M180" s="220" t="s">
        <v>1</v>
      </c>
      <c r="N180" s="221" t="s">
        <v>38</v>
      </c>
      <c r="O180" s="90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4" t="s">
        <v>186</v>
      </c>
      <c r="AT180" s="224" t="s">
        <v>128</v>
      </c>
      <c r="AU180" s="224" t="s">
        <v>83</v>
      </c>
      <c r="AY180" s="16" t="s">
        <v>125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6" t="s">
        <v>81</v>
      </c>
      <c r="BK180" s="225">
        <f>ROUND(I180*H180,2)</f>
        <v>0</v>
      </c>
      <c r="BL180" s="16" t="s">
        <v>186</v>
      </c>
      <c r="BM180" s="224" t="s">
        <v>253</v>
      </c>
    </row>
    <row r="181" s="13" customFormat="1">
      <c r="A181" s="13"/>
      <c r="B181" s="226"/>
      <c r="C181" s="227"/>
      <c r="D181" s="228" t="s">
        <v>135</v>
      </c>
      <c r="E181" s="229" t="s">
        <v>1</v>
      </c>
      <c r="F181" s="230" t="s">
        <v>238</v>
      </c>
      <c r="G181" s="227"/>
      <c r="H181" s="231">
        <v>2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135</v>
      </c>
      <c r="AU181" s="237" t="s">
        <v>83</v>
      </c>
      <c r="AV181" s="13" t="s">
        <v>83</v>
      </c>
      <c r="AW181" s="13" t="s">
        <v>30</v>
      </c>
      <c r="AX181" s="13" t="s">
        <v>81</v>
      </c>
      <c r="AY181" s="237" t="s">
        <v>125</v>
      </c>
    </row>
    <row r="182" s="2" customFormat="1" ht="16.5" customHeight="1">
      <c r="A182" s="37"/>
      <c r="B182" s="38"/>
      <c r="C182" s="213" t="s">
        <v>254</v>
      </c>
      <c r="D182" s="213" t="s">
        <v>128</v>
      </c>
      <c r="E182" s="214" t="s">
        <v>255</v>
      </c>
      <c r="F182" s="215" t="s">
        <v>256</v>
      </c>
      <c r="G182" s="216" t="s">
        <v>257</v>
      </c>
      <c r="H182" s="217">
        <v>1</v>
      </c>
      <c r="I182" s="218"/>
      <c r="J182" s="219">
        <f>ROUND(I182*H182,2)</f>
        <v>0</v>
      </c>
      <c r="K182" s="215" t="s">
        <v>1</v>
      </c>
      <c r="L182" s="43"/>
      <c r="M182" s="220" t="s">
        <v>1</v>
      </c>
      <c r="N182" s="221" t="s">
        <v>38</v>
      </c>
      <c r="O182" s="90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4" t="s">
        <v>186</v>
      </c>
      <c r="AT182" s="224" t="s">
        <v>128</v>
      </c>
      <c r="AU182" s="224" t="s">
        <v>83</v>
      </c>
      <c r="AY182" s="16" t="s">
        <v>125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6" t="s">
        <v>81</v>
      </c>
      <c r="BK182" s="225">
        <f>ROUND(I182*H182,2)</f>
        <v>0</v>
      </c>
      <c r="BL182" s="16" t="s">
        <v>186</v>
      </c>
      <c r="BM182" s="224" t="s">
        <v>258</v>
      </c>
    </row>
    <row r="183" s="2" customFormat="1" ht="16.5" customHeight="1">
      <c r="A183" s="37"/>
      <c r="B183" s="38"/>
      <c r="C183" s="213" t="s">
        <v>259</v>
      </c>
      <c r="D183" s="213" t="s">
        <v>128</v>
      </c>
      <c r="E183" s="214" t="s">
        <v>260</v>
      </c>
      <c r="F183" s="215" t="s">
        <v>261</v>
      </c>
      <c r="G183" s="216" t="s">
        <v>257</v>
      </c>
      <c r="H183" s="217">
        <v>1</v>
      </c>
      <c r="I183" s="218"/>
      <c r="J183" s="219">
        <f>ROUND(I183*H183,2)</f>
        <v>0</v>
      </c>
      <c r="K183" s="215" t="s">
        <v>1</v>
      </c>
      <c r="L183" s="43"/>
      <c r="M183" s="220" t="s">
        <v>1</v>
      </c>
      <c r="N183" s="221" t="s">
        <v>38</v>
      </c>
      <c r="O183" s="90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4" t="s">
        <v>186</v>
      </c>
      <c r="AT183" s="224" t="s">
        <v>128</v>
      </c>
      <c r="AU183" s="224" t="s">
        <v>83</v>
      </c>
      <c r="AY183" s="16" t="s">
        <v>125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6" t="s">
        <v>81</v>
      </c>
      <c r="BK183" s="225">
        <f>ROUND(I183*H183,2)</f>
        <v>0</v>
      </c>
      <c r="BL183" s="16" t="s">
        <v>186</v>
      </c>
      <c r="BM183" s="224" t="s">
        <v>262</v>
      </c>
    </row>
    <row r="184" s="2" customFormat="1" ht="33" customHeight="1">
      <c r="A184" s="37"/>
      <c r="B184" s="38"/>
      <c r="C184" s="213" t="s">
        <v>263</v>
      </c>
      <c r="D184" s="213" t="s">
        <v>128</v>
      </c>
      <c r="E184" s="214" t="s">
        <v>264</v>
      </c>
      <c r="F184" s="215" t="s">
        <v>265</v>
      </c>
      <c r="G184" s="216" t="s">
        <v>257</v>
      </c>
      <c r="H184" s="217">
        <v>1</v>
      </c>
      <c r="I184" s="218"/>
      <c r="J184" s="219">
        <f>ROUND(I184*H184,2)</f>
        <v>0</v>
      </c>
      <c r="K184" s="215" t="s">
        <v>1</v>
      </c>
      <c r="L184" s="43"/>
      <c r="M184" s="220" t="s">
        <v>1</v>
      </c>
      <c r="N184" s="221" t="s">
        <v>38</v>
      </c>
      <c r="O184" s="90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4" t="s">
        <v>186</v>
      </c>
      <c r="AT184" s="224" t="s">
        <v>128</v>
      </c>
      <c r="AU184" s="224" t="s">
        <v>83</v>
      </c>
      <c r="AY184" s="16" t="s">
        <v>125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6" t="s">
        <v>81</v>
      </c>
      <c r="BK184" s="225">
        <f>ROUND(I184*H184,2)</f>
        <v>0</v>
      </c>
      <c r="BL184" s="16" t="s">
        <v>186</v>
      </c>
      <c r="BM184" s="224" t="s">
        <v>266</v>
      </c>
    </row>
    <row r="185" s="2" customFormat="1" ht="24.15" customHeight="1">
      <c r="A185" s="37"/>
      <c r="B185" s="38"/>
      <c r="C185" s="213" t="s">
        <v>267</v>
      </c>
      <c r="D185" s="213" t="s">
        <v>128</v>
      </c>
      <c r="E185" s="214" t="s">
        <v>268</v>
      </c>
      <c r="F185" s="215" t="s">
        <v>269</v>
      </c>
      <c r="G185" s="216" t="s">
        <v>198</v>
      </c>
      <c r="H185" s="217">
        <v>1</v>
      </c>
      <c r="I185" s="218"/>
      <c r="J185" s="219">
        <f>ROUND(I185*H185,2)</f>
        <v>0</v>
      </c>
      <c r="K185" s="215" t="s">
        <v>132</v>
      </c>
      <c r="L185" s="43"/>
      <c r="M185" s="220" t="s">
        <v>1</v>
      </c>
      <c r="N185" s="221" t="s">
        <v>38</v>
      </c>
      <c r="O185" s="90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4" t="s">
        <v>186</v>
      </c>
      <c r="AT185" s="224" t="s">
        <v>128</v>
      </c>
      <c r="AU185" s="224" t="s">
        <v>83</v>
      </c>
      <c r="AY185" s="16" t="s">
        <v>125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6" t="s">
        <v>81</v>
      </c>
      <c r="BK185" s="225">
        <f>ROUND(I185*H185,2)</f>
        <v>0</v>
      </c>
      <c r="BL185" s="16" t="s">
        <v>186</v>
      </c>
      <c r="BM185" s="224" t="s">
        <v>270</v>
      </c>
    </row>
    <row r="186" s="2" customFormat="1" ht="24.15" customHeight="1">
      <c r="A186" s="37"/>
      <c r="B186" s="38"/>
      <c r="C186" s="213" t="s">
        <v>271</v>
      </c>
      <c r="D186" s="213" t="s">
        <v>128</v>
      </c>
      <c r="E186" s="214" t="s">
        <v>272</v>
      </c>
      <c r="F186" s="215" t="s">
        <v>273</v>
      </c>
      <c r="G186" s="216" t="s">
        <v>274</v>
      </c>
      <c r="H186" s="259"/>
      <c r="I186" s="218"/>
      <c r="J186" s="219">
        <f>ROUND(I186*H186,2)</f>
        <v>0</v>
      </c>
      <c r="K186" s="215" t="s">
        <v>132</v>
      </c>
      <c r="L186" s="43"/>
      <c r="M186" s="220" t="s">
        <v>1</v>
      </c>
      <c r="N186" s="221" t="s">
        <v>38</v>
      </c>
      <c r="O186" s="90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4" t="s">
        <v>186</v>
      </c>
      <c r="AT186" s="224" t="s">
        <v>128</v>
      </c>
      <c r="AU186" s="224" t="s">
        <v>83</v>
      </c>
      <c r="AY186" s="16" t="s">
        <v>125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6" t="s">
        <v>81</v>
      </c>
      <c r="BK186" s="225">
        <f>ROUND(I186*H186,2)</f>
        <v>0</v>
      </c>
      <c r="BL186" s="16" t="s">
        <v>186</v>
      </c>
      <c r="BM186" s="224" t="s">
        <v>275</v>
      </c>
    </row>
    <row r="187" s="12" customFormat="1" ht="22.8" customHeight="1">
      <c r="A187" s="12"/>
      <c r="B187" s="197"/>
      <c r="C187" s="198"/>
      <c r="D187" s="199" t="s">
        <v>72</v>
      </c>
      <c r="E187" s="211" t="s">
        <v>276</v>
      </c>
      <c r="F187" s="211" t="s">
        <v>277</v>
      </c>
      <c r="G187" s="198"/>
      <c r="H187" s="198"/>
      <c r="I187" s="201"/>
      <c r="J187" s="212">
        <f>BK187</f>
        <v>0</v>
      </c>
      <c r="K187" s="198"/>
      <c r="L187" s="203"/>
      <c r="M187" s="204"/>
      <c r="N187" s="205"/>
      <c r="O187" s="205"/>
      <c r="P187" s="206">
        <f>SUM(P188:P196)</f>
        <v>0</v>
      </c>
      <c r="Q187" s="205"/>
      <c r="R187" s="206">
        <f>SUM(R188:R196)</f>
        <v>0.00067500000000000004</v>
      </c>
      <c r="S187" s="205"/>
      <c r="T187" s="207">
        <f>SUM(T188:T196)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8" t="s">
        <v>83</v>
      </c>
      <c r="AT187" s="209" t="s">
        <v>72</v>
      </c>
      <c r="AU187" s="209" t="s">
        <v>81</v>
      </c>
      <c r="AY187" s="208" t="s">
        <v>125</v>
      </c>
      <c r="BK187" s="210">
        <f>SUM(BK188:BK196)</f>
        <v>0</v>
      </c>
    </row>
    <row r="188" s="2" customFormat="1" ht="24.15" customHeight="1">
      <c r="A188" s="37"/>
      <c r="B188" s="38"/>
      <c r="C188" s="213" t="s">
        <v>278</v>
      </c>
      <c r="D188" s="213" t="s">
        <v>128</v>
      </c>
      <c r="E188" s="214" t="s">
        <v>279</v>
      </c>
      <c r="F188" s="215" t="s">
        <v>280</v>
      </c>
      <c r="G188" s="216" t="s">
        <v>151</v>
      </c>
      <c r="H188" s="217">
        <v>2.355</v>
      </c>
      <c r="I188" s="218"/>
      <c r="J188" s="219">
        <f>ROUND(I188*H188,2)</f>
        <v>0</v>
      </c>
      <c r="K188" s="215" t="s">
        <v>132</v>
      </c>
      <c r="L188" s="43"/>
      <c r="M188" s="220" t="s">
        <v>1</v>
      </c>
      <c r="N188" s="221" t="s">
        <v>38</v>
      </c>
      <c r="O188" s="90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4" t="s">
        <v>186</v>
      </c>
      <c r="AT188" s="224" t="s">
        <v>128</v>
      </c>
      <c r="AU188" s="224" t="s">
        <v>83</v>
      </c>
      <c r="AY188" s="16" t="s">
        <v>125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6" t="s">
        <v>81</v>
      </c>
      <c r="BK188" s="225">
        <f>ROUND(I188*H188,2)</f>
        <v>0</v>
      </c>
      <c r="BL188" s="16" t="s">
        <v>186</v>
      </c>
      <c r="BM188" s="224" t="s">
        <v>281</v>
      </c>
    </row>
    <row r="189" s="13" customFormat="1">
      <c r="A189" s="13"/>
      <c r="B189" s="226"/>
      <c r="C189" s="227"/>
      <c r="D189" s="228" t="s">
        <v>135</v>
      </c>
      <c r="E189" s="229" t="s">
        <v>1</v>
      </c>
      <c r="F189" s="230" t="s">
        <v>282</v>
      </c>
      <c r="G189" s="227"/>
      <c r="H189" s="231">
        <v>2.355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135</v>
      </c>
      <c r="AU189" s="237" t="s">
        <v>83</v>
      </c>
      <c r="AV189" s="13" t="s">
        <v>83</v>
      </c>
      <c r="AW189" s="13" t="s">
        <v>30</v>
      </c>
      <c r="AX189" s="13" t="s">
        <v>81</v>
      </c>
      <c r="AY189" s="237" t="s">
        <v>125</v>
      </c>
    </row>
    <row r="190" s="2" customFormat="1" ht="24.15" customHeight="1">
      <c r="A190" s="37"/>
      <c r="B190" s="38"/>
      <c r="C190" s="238" t="s">
        <v>283</v>
      </c>
      <c r="D190" s="238" t="s">
        <v>230</v>
      </c>
      <c r="E190" s="239" t="s">
        <v>284</v>
      </c>
      <c r="F190" s="240" t="s">
        <v>285</v>
      </c>
      <c r="G190" s="241" t="s">
        <v>151</v>
      </c>
      <c r="H190" s="242">
        <v>2.5</v>
      </c>
      <c r="I190" s="243"/>
      <c r="J190" s="244">
        <f>ROUND(I190*H190,2)</f>
        <v>0</v>
      </c>
      <c r="K190" s="240" t="s">
        <v>132</v>
      </c>
      <c r="L190" s="245"/>
      <c r="M190" s="246" t="s">
        <v>1</v>
      </c>
      <c r="N190" s="247" t="s">
        <v>38</v>
      </c>
      <c r="O190" s="90"/>
      <c r="P190" s="222">
        <f>O190*H190</f>
        <v>0</v>
      </c>
      <c r="Q190" s="222">
        <v>0.00019000000000000001</v>
      </c>
      <c r="R190" s="222">
        <f>Q190*H190</f>
        <v>0.00047500000000000005</v>
      </c>
      <c r="S190" s="222">
        <v>0</v>
      </c>
      <c r="T190" s="22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4" t="s">
        <v>233</v>
      </c>
      <c r="AT190" s="224" t="s">
        <v>230</v>
      </c>
      <c r="AU190" s="224" t="s">
        <v>83</v>
      </c>
      <c r="AY190" s="16" t="s">
        <v>125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6" t="s">
        <v>81</v>
      </c>
      <c r="BK190" s="225">
        <f>ROUND(I190*H190,2)</f>
        <v>0</v>
      </c>
      <c r="BL190" s="16" t="s">
        <v>186</v>
      </c>
      <c r="BM190" s="224" t="s">
        <v>286</v>
      </c>
    </row>
    <row r="191" s="13" customFormat="1">
      <c r="A191" s="13"/>
      <c r="B191" s="226"/>
      <c r="C191" s="227"/>
      <c r="D191" s="228" t="s">
        <v>135</v>
      </c>
      <c r="E191" s="227"/>
      <c r="F191" s="230" t="s">
        <v>287</v>
      </c>
      <c r="G191" s="227"/>
      <c r="H191" s="231">
        <v>2.5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135</v>
      </c>
      <c r="AU191" s="237" t="s">
        <v>83</v>
      </c>
      <c r="AV191" s="13" t="s">
        <v>83</v>
      </c>
      <c r="AW191" s="13" t="s">
        <v>4</v>
      </c>
      <c r="AX191" s="13" t="s">
        <v>81</v>
      </c>
      <c r="AY191" s="237" t="s">
        <v>125</v>
      </c>
    </row>
    <row r="192" s="2" customFormat="1" ht="16.5" customHeight="1">
      <c r="A192" s="37"/>
      <c r="B192" s="38"/>
      <c r="C192" s="213" t="s">
        <v>233</v>
      </c>
      <c r="D192" s="213" t="s">
        <v>128</v>
      </c>
      <c r="E192" s="214" t="s">
        <v>288</v>
      </c>
      <c r="F192" s="215" t="s">
        <v>289</v>
      </c>
      <c r="G192" s="216" t="s">
        <v>198</v>
      </c>
      <c r="H192" s="217">
        <v>2</v>
      </c>
      <c r="I192" s="218"/>
      <c r="J192" s="219">
        <f>ROUND(I192*H192,2)</f>
        <v>0</v>
      </c>
      <c r="K192" s="215" t="s">
        <v>132</v>
      </c>
      <c r="L192" s="43"/>
      <c r="M192" s="220" t="s">
        <v>1</v>
      </c>
      <c r="N192" s="221" t="s">
        <v>38</v>
      </c>
      <c r="O192" s="90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4" t="s">
        <v>186</v>
      </c>
      <c r="AT192" s="224" t="s">
        <v>128</v>
      </c>
      <c r="AU192" s="224" t="s">
        <v>83</v>
      </c>
      <c r="AY192" s="16" t="s">
        <v>125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6" t="s">
        <v>81</v>
      </c>
      <c r="BK192" s="225">
        <f>ROUND(I192*H192,2)</f>
        <v>0</v>
      </c>
      <c r="BL192" s="16" t="s">
        <v>186</v>
      </c>
      <c r="BM192" s="224" t="s">
        <v>290</v>
      </c>
    </row>
    <row r="193" s="13" customFormat="1">
      <c r="A193" s="13"/>
      <c r="B193" s="226"/>
      <c r="C193" s="227"/>
      <c r="D193" s="228" t="s">
        <v>135</v>
      </c>
      <c r="E193" s="229" t="s">
        <v>1</v>
      </c>
      <c r="F193" s="230" t="s">
        <v>291</v>
      </c>
      <c r="G193" s="227"/>
      <c r="H193" s="231">
        <v>2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135</v>
      </c>
      <c r="AU193" s="237" t="s">
        <v>83</v>
      </c>
      <c r="AV193" s="13" t="s">
        <v>83</v>
      </c>
      <c r="AW193" s="13" t="s">
        <v>30</v>
      </c>
      <c r="AX193" s="13" t="s">
        <v>81</v>
      </c>
      <c r="AY193" s="237" t="s">
        <v>125</v>
      </c>
    </row>
    <row r="194" s="2" customFormat="1" ht="24.15" customHeight="1">
      <c r="A194" s="37"/>
      <c r="B194" s="38"/>
      <c r="C194" s="238" t="s">
        <v>292</v>
      </c>
      <c r="D194" s="238" t="s">
        <v>230</v>
      </c>
      <c r="E194" s="239" t="s">
        <v>293</v>
      </c>
      <c r="F194" s="240" t="s">
        <v>294</v>
      </c>
      <c r="G194" s="241" t="s">
        <v>198</v>
      </c>
      <c r="H194" s="242">
        <v>2</v>
      </c>
      <c r="I194" s="243"/>
      <c r="J194" s="244">
        <f>ROUND(I194*H194,2)</f>
        <v>0</v>
      </c>
      <c r="K194" s="240" t="s">
        <v>132</v>
      </c>
      <c r="L194" s="245"/>
      <c r="M194" s="246" t="s">
        <v>1</v>
      </c>
      <c r="N194" s="247" t="s">
        <v>38</v>
      </c>
      <c r="O194" s="90"/>
      <c r="P194" s="222">
        <f>O194*H194</f>
        <v>0</v>
      </c>
      <c r="Q194" s="222">
        <v>0.00010000000000000001</v>
      </c>
      <c r="R194" s="222">
        <f>Q194*H194</f>
        <v>0.00020000000000000001</v>
      </c>
      <c r="S194" s="222">
        <v>0</v>
      </c>
      <c r="T194" s="22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4" t="s">
        <v>233</v>
      </c>
      <c r="AT194" s="224" t="s">
        <v>230</v>
      </c>
      <c r="AU194" s="224" t="s">
        <v>83</v>
      </c>
      <c r="AY194" s="16" t="s">
        <v>125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6" t="s">
        <v>81</v>
      </c>
      <c r="BK194" s="225">
        <f>ROUND(I194*H194,2)</f>
        <v>0</v>
      </c>
      <c r="BL194" s="16" t="s">
        <v>186</v>
      </c>
      <c r="BM194" s="224" t="s">
        <v>295</v>
      </c>
    </row>
    <row r="195" s="13" customFormat="1">
      <c r="A195" s="13"/>
      <c r="B195" s="226"/>
      <c r="C195" s="227"/>
      <c r="D195" s="228" t="s">
        <v>135</v>
      </c>
      <c r="E195" s="229" t="s">
        <v>1</v>
      </c>
      <c r="F195" s="230" t="s">
        <v>291</v>
      </c>
      <c r="G195" s="227"/>
      <c r="H195" s="231">
        <v>2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135</v>
      </c>
      <c r="AU195" s="237" t="s">
        <v>83</v>
      </c>
      <c r="AV195" s="13" t="s">
        <v>83</v>
      </c>
      <c r="AW195" s="13" t="s">
        <v>30</v>
      </c>
      <c r="AX195" s="13" t="s">
        <v>81</v>
      </c>
      <c r="AY195" s="237" t="s">
        <v>125</v>
      </c>
    </row>
    <row r="196" s="2" customFormat="1" ht="24.15" customHeight="1">
      <c r="A196" s="37"/>
      <c r="B196" s="38"/>
      <c r="C196" s="213" t="s">
        <v>296</v>
      </c>
      <c r="D196" s="213" t="s">
        <v>128</v>
      </c>
      <c r="E196" s="214" t="s">
        <v>297</v>
      </c>
      <c r="F196" s="215" t="s">
        <v>298</v>
      </c>
      <c r="G196" s="216" t="s">
        <v>274</v>
      </c>
      <c r="H196" s="259"/>
      <c r="I196" s="218"/>
      <c r="J196" s="219">
        <f>ROUND(I196*H196,2)</f>
        <v>0</v>
      </c>
      <c r="K196" s="215" t="s">
        <v>132</v>
      </c>
      <c r="L196" s="43"/>
      <c r="M196" s="220" t="s">
        <v>1</v>
      </c>
      <c r="N196" s="221" t="s">
        <v>38</v>
      </c>
      <c r="O196" s="90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4" t="s">
        <v>186</v>
      </c>
      <c r="AT196" s="224" t="s">
        <v>128</v>
      </c>
      <c r="AU196" s="224" t="s">
        <v>83</v>
      </c>
      <c r="AY196" s="16" t="s">
        <v>125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6" t="s">
        <v>81</v>
      </c>
      <c r="BK196" s="225">
        <f>ROUND(I196*H196,2)</f>
        <v>0</v>
      </c>
      <c r="BL196" s="16" t="s">
        <v>186</v>
      </c>
      <c r="BM196" s="224" t="s">
        <v>299</v>
      </c>
    </row>
    <row r="197" s="12" customFormat="1" ht="22.8" customHeight="1">
      <c r="A197" s="12"/>
      <c r="B197" s="197"/>
      <c r="C197" s="198"/>
      <c r="D197" s="199" t="s">
        <v>72</v>
      </c>
      <c r="E197" s="211" t="s">
        <v>300</v>
      </c>
      <c r="F197" s="211" t="s">
        <v>301</v>
      </c>
      <c r="G197" s="198"/>
      <c r="H197" s="198"/>
      <c r="I197" s="201"/>
      <c r="J197" s="212">
        <f>BK197</f>
        <v>0</v>
      </c>
      <c r="K197" s="198"/>
      <c r="L197" s="203"/>
      <c r="M197" s="204"/>
      <c r="N197" s="205"/>
      <c r="O197" s="205"/>
      <c r="P197" s="206">
        <f>SUM(P198:P199)</f>
        <v>0</v>
      </c>
      <c r="Q197" s="205"/>
      <c r="R197" s="206">
        <f>SUM(R198:R199)</f>
        <v>0</v>
      </c>
      <c r="S197" s="205"/>
      <c r="T197" s="207">
        <f>SUM(T198:T199)</f>
        <v>0.67999999999999994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8" t="s">
        <v>83</v>
      </c>
      <c r="AT197" s="209" t="s">
        <v>72</v>
      </c>
      <c r="AU197" s="209" t="s">
        <v>81</v>
      </c>
      <c r="AY197" s="208" t="s">
        <v>125</v>
      </c>
      <c r="BK197" s="210">
        <f>SUM(BK198:BK199)</f>
        <v>0</v>
      </c>
    </row>
    <row r="198" s="2" customFormat="1" ht="24.15" customHeight="1">
      <c r="A198" s="37"/>
      <c r="B198" s="38"/>
      <c r="C198" s="213" t="s">
        <v>302</v>
      </c>
      <c r="D198" s="213" t="s">
        <v>128</v>
      </c>
      <c r="E198" s="214" t="s">
        <v>303</v>
      </c>
      <c r="F198" s="215" t="s">
        <v>304</v>
      </c>
      <c r="G198" s="216" t="s">
        <v>198</v>
      </c>
      <c r="H198" s="217">
        <v>2</v>
      </c>
      <c r="I198" s="218"/>
      <c r="J198" s="219">
        <f>ROUND(I198*H198,2)</f>
        <v>0</v>
      </c>
      <c r="K198" s="215" t="s">
        <v>132</v>
      </c>
      <c r="L198" s="43"/>
      <c r="M198" s="220" t="s">
        <v>1</v>
      </c>
      <c r="N198" s="221" t="s">
        <v>38</v>
      </c>
      <c r="O198" s="90"/>
      <c r="P198" s="222">
        <f>O198*H198</f>
        <v>0</v>
      </c>
      <c r="Q198" s="222">
        <v>0</v>
      </c>
      <c r="R198" s="222">
        <f>Q198*H198</f>
        <v>0</v>
      </c>
      <c r="S198" s="222">
        <v>0.16600000000000001</v>
      </c>
      <c r="T198" s="223">
        <f>S198*H198</f>
        <v>0.33200000000000002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4" t="s">
        <v>186</v>
      </c>
      <c r="AT198" s="224" t="s">
        <v>128</v>
      </c>
      <c r="AU198" s="224" t="s">
        <v>83</v>
      </c>
      <c r="AY198" s="16" t="s">
        <v>125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6" t="s">
        <v>81</v>
      </c>
      <c r="BK198" s="225">
        <f>ROUND(I198*H198,2)</f>
        <v>0</v>
      </c>
      <c r="BL198" s="16" t="s">
        <v>186</v>
      </c>
      <c r="BM198" s="224" t="s">
        <v>305</v>
      </c>
    </row>
    <row r="199" s="2" customFormat="1" ht="24.15" customHeight="1">
      <c r="A199" s="37"/>
      <c r="B199" s="38"/>
      <c r="C199" s="213" t="s">
        <v>306</v>
      </c>
      <c r="D199" s="213" t="s">
        <v>128</v>
      </c>
      <c r="E199" s="214" t="s">
        <v>307</v>
      </c>
      <c r="F199" s="215" t="s">
        <v>308</v>
      </c>
      <c r="G199" s="216" t="s">
        <v>198</v>
      </c>
      <c r="H199" s="217">
        <v>2</v>
      </c>
      <c r="I199" s="218"/>
      <c r="J199" s="219">
        <f>ROUND(I199*H199,2)</f>
        <v>0</v>
      </c>
      <c r="K199" s="215" t="s">
        <v>132</v>
      </c>
      <c r="L199" s="43"/>
      <c r="M199" s="220" t="s">
        <v>1</v>
      </c>
      <c r="N199" s="221" t="s">
        <v>38</v>
      </c>
      <c r="O199" s="90"/>
      <c r="P199" s="222">
        <f>O199*H199</f>
        <v>0</v>
      </c>
      <c r="Q199" s="222">
        <v>0</v>
      </c>
      <c r="R199" s="222">
        <f>Q199*H199</f>
        <v>0</v>
      </c>
      <c r="S199" s="222">
        <v>0.17399999999999999</v>
      </c>
      <c r="T199" s="223">
        <f>S199*H199</f>
        <v>0.34799999999999998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4" t="s">
        <v>186</v>
      </c>
      <c r="AT199" s="224" t="s">
        <v>128</v>
      </c>
      <c r="AU199" s="224" t="s">
        <v>83</v>
      </c>
      <c r="AY199" s="16" t="s">
        <v>125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6" t="s">
        <v>81</v>
      </c>
      <c r="BK199" s="225">
        <f>ROUND(I199*H199,2)</f>
        <v>0</v>
      </c>
      <c r="BL199" s="16" t="s">
        <v>186</v>
      </c>
      <c r="BM199" s="224" t="s">
        <v>309</v>
      </c>
    </row>
    <row r="200" s="12" customFormat="1" ht="22.8" customHeight="1">
      <c r="A200" s="12"/>
      <c r="B200" s="197"/>
      <c r="C200" s="198"/>
      <c r="D200" s="199" t="s">
        <v>72</v>
      </c>
      <c r="E200" s="211" t="s">
        <v>310</v>
      </c>
      <c r="F200" s="211" t="s">
        <v>311</v>
      </c>
      <c r="G200" s="198"/>
      <c r="H200" s="198"/>
      <c r="I200" s="201"/>
      <c r="J200" s="212">
        <f>BK200</f>
        <v>0</v>
      </c>
      <c r="K200" s="198"/>
      <c r="L200" s="203"/>
      <c r="M200" s="204"/>
      <c r="N200" s="205"/>
      <c r="O200" s="205"/>
      <c r="P200" s="206">
        <f>SUM(P201:P232)</f>
        <v>0</v>
      </c>
      <c r="Q200" s="205"/>
      <c r="R200" s="206">
        <f>SUM(R201:R232)</f>
        <v>0.17325995</v>
      </c>
      <c r="S200" s="205"/>
      <c r="T200" s="207">
        <f>SUM(T201:T232)</f>
        <v>0.050839999999999996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8" t="s">
        <v>83</v>
      </c>
      <c r="AT200" s="209" t="s">
        <v>72</v>
      </c>
      <c r="AU200" s="209" t="s">
        <v>81</v>
      </c>
      <c r="AY200" s="208" t="s">
        <v>125</v>
      </c>
      <c r="BK200" s="210">
        <f>SUM(BK201:BK232)</f>
        <v>0</v>
      </c>
    </row>
    <row r="201" s="2" customFormat="1" ht="24.15" customHeight="1">
      <c r="A201" s="37"/>
      <c r="B201" s="38"/>
      <c r="C201" s="213" t="s">
        <v>312</v>
      </c>
      <c r="D201" s="213" t="s">
        <v>128</v>
      </c>
      <c r="E201" s="214" t="s">
        <v>313</v>
      </c>
      <c r="F201" s="215" t="s">
        <v>314</v>
      </c>
      <c r="G201" s="216" t="s">
        <v>131</v>
      </c>
      <c r="H201" s="217">
        <v>20.335999999999999</v>
      </c>
      <c r="I201" s="218"/>
      <c r="J201" s="219">
        <f>ROUND(I201*H201,2)</f>
        <v>0</v>
      </c>
      <c r="K201" s="215" t="s">
        <v>132</v>
      </c>
      <c r="L201" s="43"/>
      <c r="M201" s="220" t="s">
        <v>1</v>
      </c>
      <c r="N201" s="221" t="s">
        <v>38</v>
      </c>
      <c r="O201" s="90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4" t="s">
        <v>186</v>
      </c>
      <c r="AT201" s="224" t="s">
        <v>128</v>
      </c>
      <c r="AU201" s="224" t="s">
        <v>83</v>
      </c>
      <c r="AY201" s="16" t="s">
        <v>125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6" t="s">
        <v>81</v>
      </c>
      <c r="BK201" s="225">
        <f>ROUND(I201*H201,2)</f>
        <v>0</v>
      </c>
      <c r="BL201" s="16" t="s">
        <v>186</v>
      </c>
      <c r="BM201" s="224" t="s">
        <v>315</v>
      </c>
    </row>
    <row r="202" s="13" customFormat="1">
      <c r="A202" s="13"/>
      <c r="B202" s="226"/>
      <c r="C202" s="227"/>
      <c r="D202" s="228" t="s">
        <v>135</v>
      </c>
      <c r="E202" s="229" t="s">
        <v>1</v>
      </c>
      <c r="F202" s="230" t="s">
        <v>148</v>
      </c>
      <c r="G202" s="227"/>
      <c r="H202" s="231">
        <v>20.335999999999999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135</v>
      </c>
      <c r="AU202" s="237" t="s">
        <v>83</v>
      </c>
      <c r="AV202" s="13" t="s">
        <v>83</v>
      </c>
      <c r="AW202" s="13" t="s">
        <v>30</v>
      </c>
      <c r="AX202" s="13" t="s">
        <v>81</v>
      </c>
      <c r="AY202" s="237" t="s">
        <v>125</v>
      </c>
    </row>
    <row r="203" s="2" customFormat="1" ht="16.5" customHeight="1">
      <c r="A203" s="37"/>
      <c r="B203" s="38"/>
      <c r="C203" s="213" t="s">
        <v>316</v>
      </c>
      <c r="D203" s="213" t="s">
        <v>128</v>
      </c>
      <c r="E203" s="214" t="s">
        <v>317</v>
      </c>
      <c r="F203" s="215" t="s">
        <v>318</v>
      </c>
      <c r="G203" s="216" t="s">
        <v>131</v>
      </c>
      <c r="H203" s="217">
        <v>20.335999999999999</v>
      </c>
      <c r="I203" s="218"/>
      <c r="J203" s="219">
        <f>ROUND(I203*H203,2)</f>
        <v>0</v>
      </c>
      <c r="K203" s="215" t="s">
        <v>132</v>
      </c>
      <c r="L203" s="43"/>
      <c r="M203" s="220" t="s">
        <v>1</v>
      </c>
      <c r="N203" s="221" t="s">
        <v>38</v>
      </c>
      <c r="O203" s="90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4" t="s">
        <v>186</v>
      </c>
      <c r="AT203" s="224" t="s">
        <v>128</v>
      </c>
      <c r="AU203" s="224" t="s">
        <v>83</v>
      </c>
      <c r="AY203" s="16" t="s">
        <v>125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6" t="s">
        <v>81</v>
      </c>
      <c r="BK203" s="225">
        <f>ROUND(I203*H203,2)</f>
        <v>0</v>
      </c>
      <c r="BL203" s="16" t="s">
        <v>186</v>
      </c>
      <c r="BM203" s="224" t="s">
        <v>319</v>
      </c>
    </row>
    <row r="204" s="13" customFormat="1">
      <c r="A204" s="13"/>
      <c r="B204" s="226"/>
      <c r="C204" s="227"/>
      <c r="D204" s="228" t="s">
        <v>135</v>
      </c>
      <c r="E204" s="229" t="s">
        <v>1</v>
      </c>
      <c r="F204" s="230" t="s">
        <v>148</v>
      </c>
      <c r="G204" s="227"/>
      <c r="H204" s="231">
        <v>20.335999999999999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135</v>
      </c>
      <c r="AU204" s="237" t="s">
        <v>83</v>
      </c>
      <c r="AV204" s="13" t="s">
        <v>83</v>
      </c>
      <c r="AW204" s="13" t="s">
        <v>30</v>
      </c>
      <c r="AX204" s="13" t="s">
        <v>81</v>
      </c>
      <c r="AY204" s="237" t="s">
        <v>125</v>
      </c>
    </row>
    <row r="205" s="2" customFormat="1" ht="24.15" customHeight="1">
      <c r="A205" s="37"/>
      <c r="B205" s="38"/>
      <c r="C205" s="213" t="s">
        <v>320</v>
      </c>
      <c r="D205" s="213" t="s">
        <v>128</v>
      </c>
      <c r="E205" s="214" t="s">
        <v>321</v>
      </c>
      <c r="F205" s="215" t="s">
        <v>322</v>
      </c>
      <c r="G205" s="216" t="s">
        <v>131</v>
      </c>
      <c r="H205" s="217">
        <v>20.335999999999999</v>
      </c>
      <c r="I205" s="218"/>
      <c r="J205" s="219">
        <f>ROUND(I205*H205,2)</f>
        <v>0</v>
      </c>
      <c r="K205" s="215" t="s">
        <v>132</v>
      </c>
      <c r="L205" s="43"/>
      <c r="M205" s="220" t="s">
        <v>1</v>
      </c>
      <c r="N205" s="221" t="s">
        <v>38</v>
      </c>
      <c r="O205" s="90"/>
      <c r="P205" s="222">
        <f>O205*H205</f>
        <v>0</v>
      </c>
      <c r="Q205" s="222">
        <v>3.0000000000000001E-05</v>
      </c>
      <c r="R205" s="222">
        <f>Q205*H205</f>
        <v>0.00061007999999999993</v>
      </c>
      <c r="S205" s="222">
        <v>0</v>
      </c>
      <c r="T205" s="22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4" t="s">
        <v>186</v>
      </c>
      <c r="AT205" s="224" t="s">
        <v>128</v>
      </c>
      <c r="AU205" s="224" t="s">
        <v>83</v>
      </c>
      <c r="AY205" s="16" t="s">
        <v>125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6" t="s">
        <v>81</v>
      </c>
      <c r="BK205" s="225">
        <f>ROUND(I205*H205,2)</f>
        <v>0</v>
      </c>
      <c r="BL205" s="16" t="s">
        <v>186</v>
      </c>
      <c r="BM205" s="224" t="s">
        <v>323</v>
      </c>
    </row>
    <row r="206" s="13" customFormat="1">
      <c r="A206" s="13"/>
      <c r="B206" s="226"/>
      <c r="C206" s="227"/>
      <c r="D206" s="228" t="s">
        <v>135</v>
      </c>
      <c r="E206" s="229" t="s">
        <v>1</v>
      </c>
      <c r="F206" s="230" t="s">
        <v>148</v>
      </c>
      <c r="G206" s="227"/>
      <c r="H206" s="231">
        <v>20.335999999999999</v>
      </c>
      <c r="I206" s="232"/>
      <c r="J206" s="227"/>
      <c r="K206" s="227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135</v>
      </c>
      <c r="AU206" s="237" t="s">
        <v>83</v>
      </c>
      <c r="AV206" s="13" t="s">
        <v>83</v>
      </c>
      <c r="AW206" s="13" t="s">
        <v>30</v>
      </c>
      <c r="AX206" s="13" t="s">
        <v>81</v>
      </c>
      <c r="AY206" s="237" t="s">
        <v>125</v>
      </c>
    </row>
    <row r="207" s="2" customFormat="1" ht="33" customHeight="1">
      <c r="A207" s="37"/>
      <c r="B207" s="38"/>
      <c r="C207" s="213" t="s">
        <v>324</v>
      </c>
      <c r="D207" s="213" t="s">
        <v>128</v>
      </c>
      <c r="E207" s="214" t="s">
        <v>325</v>
      </c>
      <c r="F207" s="215" t="s">
        <v>326</v>
      </c>
      <c r="G207" s="216" t="s">
        <v>131</v>
      </c>
      <c r="H207" s="217">
        <v>20.335999999999999</v>
      </c>
      <c r="I207" s="218"/>
      <c r="J207" s="219">
        <f>ROUND(I207*H207,2)</f>
        <v>0</v>
      </c>
      <c r="K207" s="215" t="s">
        <v>132</v>
      </c>
      <c r="L207" s="43"/>
      <c r="M207" s="220" t="s">
        <v>1</v>
      </c>
      <c r="N207" s="221" t="s">
        <v>38</v>
      </c>
      <c r="O207" s="90"/>
      <c r="P207" s="222">
        <f>O207*H207</f>
        <v>0</v>
      </c>
      <c r="Q207" s="222">
        <v>0.0045500000000000002</v>
      </c>
      <c r="R207" s="222">
        <f>Q207*H207</f>
        <v>0.092528799999999994</v>
      </c>
      <c r="S207" s="222">
        <v>0</v>
      </c>
      <c r="T207" s="22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4" t="s">
        <v>186</v>
      </c>
      <c r="AT207" s="224" t="s">
        <v>128</v>
      </c>
      <c r="AU207" s="224" t="s">
        <v>83</v>
      </c>
      <c r="AY207" s="16" t="s">
        <v>125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6" t="s">
        <v>81</v>
      </c>
      <c r="BK207" s="225">
        <f>ROUND(I207*H207,2)</f>
        <v>0</v>
      </c>
      <c r="BL207" s="16" t="s">
        <v>186</v>
      </c>
      <c r="BM207" s="224" t="s">
        <v>327</v>
      </c>
    </row>
    <row r="208" s="13" customFormat="1">
      <c r="A208" s="13"/>
      <c r="B208" s="226"/>
      <c r="C208" s="227"/>
      <c r="D208" s="228" t="s">
        <v>135</v>
      </c>
      <c r="E208" s="229" t="s">
        <v>1</v>
      </c>
      <c r="F208" s="230" t="s">
        <v>148</v>
      </c>
      <c r="G208" s="227"/>
      <c r="H208" s="231">
        <v>20.335999999999999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135</v>
      </c>
      <c r="AU208" s="237" t="s">
        <v>83</v>
      </c>
      <c r="AV208" s="13" t="s">
        <v>83</v>
      </c>
      <c r="AW208" s="13" t="s">
        <v>30</v>
      </c>
      <c r="AX208" s="13" t="s">
        <v>81</v>
      </c>
      <c r="AY208" s="237" t="s">
        <v>125</v>
      </c>
    </row>
    <row r="209" s="2" customFormat="1" ht="24.15" customHeight="1">
      <c r="A209" s="37"/>
      <c r="B209" s="38"/>
      <c r="C209" s="213" t="s">
        <v>328</v>
      </c>
      <c r="D209" s="213" t="s">
        <v>128</v>
      </c>
      <c r="E209" s="214" t="s">
        <v>329</v>
      </c>
      <c r="F209" s="215" t="s">
        <v>330</v>
      </c>
      <c r="G209" s="216" t="s">
        <v>131</v>
      </c>
      <c r="H209" s="217">
        <v>20.335999999999999</v>
      </c>
      <c r="I209" s="218"/>
      <c r="J209" s="219">
        <f>ROUND(I209*H209,2)</f>
        <v>0</v>
      </c>
      <c r="K209" s="215" t="s">
        <v>132</v>
      </c>
      <c r="L209" s="43"/>
      <c r="M209" s="220" t="s">
        <v>1</v>
      </c>
      <c r="N209" s="221" t="s">
        <v>38</v>
      </c>
      <c r="O209" s="90"/>
      <c r="P209" s="222">
        <f>O209*H209</f>
        <v>0</v>
      </c>
      <c r="Q209" s="222">
        <v>0</v>
      </c>
      <c r="R209" s="222">
        <f>Q209*H209</f>
        <v>0</v>
      </c>
      <c r="S209" s="222">
        <v>0.0025000000000000001</v>
      </c>
      <c r="T209" s="223">
        <f>S209*H209</f>
        <v>0.050839999999999996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4" t="s">
        <v>186</v>
      </c>
      <c r="AT209" s="224" t="s">
        <v>128</v>
      </c>
      <c r="AU209" s="224" t="s">
        <v>83</v>
      </c>
      <c r="AY209" s="16" t="s">
        <v>125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6" t="s">
        <v>81</v>
      </c>
      <c r="BK209" s="225">
        <f>ROUND(I209*H209,2)</f>
        <v>0</v>
      </c>
      <c r="BL209" s="16" t="s">
        <v>186</v>
      </c>
      <c r="BM209" s="224" t="s">
        <v>331</v>
      </c>
    </row>
    <row r="210" s="13" customFormat="1">
      <c r="A210" s="13"/>
      <c r="B210" s="226"/>
      <c r="C210" s="227"/>
      <c r="D210" s="228" t="s">
        <v>135</v>
      </c>
      <c r="E210" s="229" t="s">
        <v>1</v>
      </c>
      <c r="F210" s="230" t="s">
        <v>148</v>
      </c>
      <c r="G210" s="227"/>
      <c r="H210" s="231">
        <v>20.335999999999999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135</v>
      </c>
      <c r="AU210" s="237" t="s">
        <v>83</v>
      </c>
      <c r="AV210" s="13" t="s">
        <v>83</v>
      </c>
      <c r="AW210" s="13" t="s">
        <v>30</v>
      </c>
      <c r="AX210" s="13" t="s">
        <v>81</v>
      </c>
      <c r="AY210" s="237" t="s">
        <v>125</v>
      </c>
    </row>
    <row r="211" s="2" customFormat="1" ht="16.5" customHeight="1">
      <c r="A211" s="37"/>
      <c r="B211" s="38"/>
      <c r="C211" s="213" t="s">
        <v>332</v>
      </c>
      <c r="D211" s="213" t="s">
        <v>128</v>
      </c>
      <c r="E211" s="214" t="s">
        <v>333</v>
      </c>
      <c r="F211" s="215" t="s">
        <v>334</v>
      </c>
      <c r="G211" s="216" t="s">
        <v>131</v>
      </c>
      <c r="H211" s="217">
        <v>20.335999999999999</v>
      </c>
      <c r="I211" s="218"/>
      <c r="J211" s="219">
        <f>ROUND(I211*H211,2)</f>
        <v>0</v>
      </c>
      <c r="K211" s="215" t="s">
        <v>132</v>
      </c>
      <c r="L211" s="43"/>
      <c r="M211" s="220" t="s">
        <v>1</v>
      </c>
      <c r="N211" s="221" t="s">
        <v>38</v>
      </c>
      <c r="O211" s="90"/>
      <c r="P211" s="222">
        <f>O211*H211</f>
        <v>0</v>
      </c>
      <c r="Q211" s="222">
        <v>0.00029999999999999997</v>
      </c>
      <c r="R211" s="222">
        <f>Q211*H211</f>
        <v>0.0061007999999999991</v>
      </c>
      <c r="S211" s="222">
        <v>0</v>
      </c>
      <c r="T211" s="22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4" t="s">
        <v>186</v>
      </c>
      <c r="AT211" s="224" t="s">
        <v>128</v>
      </c>
      <c r="AU211" s="224" t="s">
        <v>83</v>
      </c>
      <c r="AY211" s="16" t="s">
        <v>125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6" t="s">
        <v>81</v>
      </c>
      <c r="BK211" s="225">
        <f>ROUND(I211*H211,2)</f>
        <v>0</v>
      </c>
      <c r="BL211" s="16" t="s">
        <v>186</v>
      </c>
      <c r="BM211" s="224" t="s">
        <v>335</v>
      </c>
    </row>
    <row r="212" s="13" customFormat="1">
      <c r="A212" s="13"/>
      <c r="B212" s="226"/>
      <c r="C212" s="227"/>
      <c r="D212" s="228" t="s">
        <v>135</v>
      </c>
      <c r="E212" s="229" t="s">
        <v>1</v>
      </c>
      <c r="F212" s="230" t="s">
        <v>148</v>
      </c>
      <c r="G212" s="227"/>
      <c r="H212" s="231">
        <v>20.335999999999999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135</v>
      </c>
      <c r="AU212" s="237" t="s">
        <v>83</v>
      </c>
      <c r="AV212" s="13" t="s">
        <v>83</v>
      </c>
      <c r="AW212" s="13" t="s">
        <v>30</v>
      </c>
      <c r="AX212" s="13" t="s">
        <v>81</v>
      </c>
      <c r="AY212" s="237" t="s">
        <v>125</v>
      </c>
    </row>
    <row r="213" s="2" customFormat="1" ht="62.7" customHeight="1">
      <c r="A213" s="37"/>
      <c r="B213" s="38"/>
      <c r="C213" s="238" t="s">
        <v>336</v>
      </c>
      <c r="D213" s="238" t="s">
        <v>230</v>
      </c>
      <c r="E213" s="239" t="s">
        <v>337</v>
      </c>
      <c r="F213" s="240" t="s">
        <v>338</v>
      </c>
      <c r="G213" s="241" t="s">
        <v>131</v>
      </c>
      <c r="H213" s="242">
        <v>22.370000000000001</v>
      </c>
      <c r="I213" s="243"/>
      <c r="J213" s="244">
        <f>ROUND(I213*H213,2)</f>
        <v>0</v>
      </c>
      <c r="K213" s="240" t="s">
        <v>1</v>
      </c>
      <c r="L213" s="245"/>
      <c r="M213" s="246" t="s">
        <v>1</v>
      </c>
      <c r="N213" s="247" t="s">
        <v>38</v>
      </c>
      <c r="O213" s="90"/>
      <c r="P213" s="222">
        <f>O213*H213</f>
        <v>0</v>
      </c>
      <c r="Q213" s="222">
        <v>0.0030999999999999999</v>
      </c>
      <c r="R213" s="222">
        <f>Q213*H213</f>
        <v>0.069347000000000006</v>
      </c>
      <c r="S213" s="222">
        <v>0</v>
      </c>
      <c r="T213" s="22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4" t="s">
        <v>233</v>
      </c>
      <c r="AT213" s="224" t="s">
        <v>230</v>
      </c>
      <c r="AU213" s="224" t="s">
        <v>83</v>
      </c>
      <c r="AY213" s="16" t="s">
        <v>125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6" t="s">
        <v>81</v>
      </c>
      <c r="BK213" s="225">
        <f>ROUND(I213*H213,2)</f>
        <v>0</v>
      </c>
      <c r="BL213" s="16" t="s">
        <v>186</v>
      </c>
      <c r="BM213" s="224" t="s">
        <v>339</v>
      </c>
    </row>
    <row r="214" s="13" customFormat="1">
      <c r="A214" s="13"/>
      <c r="B214" s="226"/>
      <c r="C214" s="227"/>
      <c r="D214" s="228" t="s">
        <v>135</v>
      </c>
      <c r="E214" s="227"/>
      <c r="F214" s="230" t="s">
        <v>340</v>
      </c>
      <c r="G214" s="227"/>
      <c r="H214" s="231">
        <v>22.370000000000001</v>
      </c>
      <c r="I214" s="232"/>
      <c r="J214" s="227"/>
      <c r="K214" s="227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135</v>
      </c>
      <c r="AU214" s="237" t="s">
        <v>83</v>
      </c>
      <c r="AV214" s="13" t="s">
        <v>83</v>
      </c>
      <c r="AW214" s="13" t="s">
        <v>4</v>
      </c>
      <c r="AX214" s="13" t="s">
        <v>81</v>
      </c>
      <c r="AY214" s="237" t="s">
        <v>125</v>
      </c>
    </row>
    <row r="215" s="2" customFormat="1" ht="24.15" customHeight="1">
      <c r="A215" s="37"/>
      <c r="B215" s="38"/>
      <c r="C215" s="213" t="s">
        <v>341</v>
      </c>
      <c r="D215" s="213" t="s">
        <v>128</v>
      </c>
      <c r="E215" s="214" t="s">
        <v>342</v>
      </c>
      <c r="F215" s="215" t="s">
        <v>343</v>
      </c>
      <c r="G215" s="216" t="s">
        <v>151</v>
      </c>
      <c r="H215" s="217">
        <v>4.4500000000000002</v>
      </c>
      <c r="I215" s="218"/>
      <c r="J215" s="219">
        <f>ROUND(I215*H215,2)</f>
        <v>0</v>
      </c>
      <c r="K215" s="215" t="s">
        <v>132</v>
      </c>
      <c r="L215" s="43"/>
      <c r="M215" s="220" t="s">
        <v>1</v>
      </c>
      <c r="N215" s="221" t="s">
        <v>38</v>
      </c>
      <c r="O215" s="90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4" t="s">
        <v>186</v>
      </c>
      <c r="AT215" s="224" t="s">
        <v>128</v>
      </c>
      <c r="AU215" s="224" t="s">
        <v>83</v>
      </c>
      <c r="AY215" s="16" t="s">
        <v>125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6" t="s">
        <v>81</v>
      </c>
      <c r="BK215" s="225">
        <f>ROUND(I215*H215,2)</f>
        <v>0</v>
      </c>
      <c r="BL215" s="16" t="s">
        <v>186</v>
      </c>
      <c r="BM215" s="224" t="s">
        <v>344</v>
      </c>
    </row>
    <row r="216" s="13" customFormat="1">
      <c r="A216" s="13"/>
      <c r="B216" s="226"/>
      <c r="C216" s="227"/>
      <c r="D216" s="228" t="s">
        <v>135</v>
      </c>
      <c r="E216" s="229" t="s">
        <v>1</v>
      </c>
      <c r="F216" s="230" t="s">
        <v>345</v>
      </c>
      <c r="G216" s="227"/>
      <c r="H216" s="231">
        <v>4.4500000000000002</v>
      </c>
      <c r="I216" s="232"/>
      <c r="J216" s="227"/>
      <c r="K216" s="227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135</v>
      </c>
      <c r="AU216" s="237" t="s">
        <v>83</v>
      </c>
      <c r="AV216" s="13" t="s">
        <v>83</v>
      </c>
      <c r="AW216" s="13" t="s">
        <v>30</v>
      </c>
      <c r="AX216" s="13" t="s">
        <v>81</v>
      </c>
      <c r="AY216" s="237" t="s">
        <v>125</v>
      </c>
    </row>
    <row r="217" s="2" customFormat="1" ht="24.15" customHeight="1">
      <c r="A217" s="37"/>
      <c r="B217" s="38"/>
      <c r="C217" s="213" t="s">
        <v>346</v>
      </c>
      <c r="D217" s="213" t="s">
        <v>128</v>
      </c>
      <c r="E217" s="214" t="s">
        <v>347</v>
      </c>
      <c r="F217" s="215" t="s">
        <v>348</v>
      </c>
      <c r="G217" s="216" t="s">
        <v>151</v>
      </c>
      <c r="H217" s="217">
        <v>5.0300000000000002</v>
      </c>
      <c r="I217" s="218"/>
      <c r="J217" s="219">
        <f>ROUND(I217*H217,2)</f>
        <v>0</v>
      </c>
      <c r="K217" s="215" t="s">
        <v>1</v>
      </c>
      <c r="L217" s="43"/>
      <c r="M217" s="220" t="s">
        <v>1</v>
      </c>
      <c r="N217" s="221" t="s">
        <v>38</v>
      </c>
      <c r="O217" s="90"/>
      <c r="P217" s="222">
        <f>O217*H217</f>
        <v>0</v>
      </c>
      <c r="Q217" s="222">
        <v>5.0000000000000002E-05</v>
      </c>
      <c r="R217" s="222">
        <f>Q217*H217</f>
        <v>0.00025150000000000004</v>
      </c>
      <c r="S217" s="222">
        <v>0</v>
      </c>
      <c r="T217" s="22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4" t="s">
        <v>186</v>
      </c>
      <c r="AT217" s="224" t="s">
        <v>128</v>
      </c>
      <c r="AU217" s="224" t="s">
        <v>83</v>
      </c>
      <c r="AY217" s="16" t="s">
        <v>125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6" t="s">
        <v>81</v>
      </c>
      <c r="BK217" s="225">
        <f>ROUND(I217*H217,2)</f>
        <v>0</v>
      </c>
      <c r="BL217" s="16" t="s">
        <v>186</v>
      </c>
      <c r="BM217" s="224" t="s">
        <v>349</v>
      </c>
    </row>
    <row r="218" s="13" customFormat="1">
      <c r="A218" s="13"/>
      <c r="B218" s="226"/>
      <c r="C218" s="227"/>
      <c r="D218" s="228" t="s">
        <v>135</v>
      </c>
      <c r="E218" s="229" t="s">
        <v>1</v>
      </c>
      <c r="F218" s="230" t="s">
        <v>350</v>
      </c>
      <c r="G218" s="227"/>
      <c r="H218" s="231">
        <v>5.0300000000000002</v>
      </c>
      <c r="I218" s="232"/>
      <c r="J218" s="227"/>
      <c r="K218" s="227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135</v>
      </c>
      <c r="AU218" s="237" t="s">
        <v>83</v>
      </c>
      <c r="AV218" s="13" t="s">
        <v>83</v>
      </c>
      <c r="AW218" s="13" t="s">
        <v>30</v>
      </c>
      <c r="AX218" s="13" t="s">
        <v>81</v>
      </c>
      <c r="AY218" s="237" t="s">
        <v>125</v>
      </c>
    </row>
    <row r="219" s="2" customFormat="1" ht="16.5" customHeight="1">
      <c r="A219" s="37"/>
      <c r="B219" s="38"/>
      <c r="C219" s="213" t="s">
        <v>351</v>
      </c>
      <c r="D219" s="213" t="s">
        <v>128</v>
      </c>
      <c r="E219" s="214" t="s">
        <v>352</v>
      </c>
      <c r="F219" s="215" t="s">
        <v>353</v>
      </c>
      <c r="G219" s="216" t="s">
        <v>198</v>
      </c>
      <c r="H219" s="217">
        <v>2</v>
      </c>
      <c r="I219" s="218"/>
      <c r="J219" s="219">
        <f>ROUND(I219*H219,2)</f>
        <v>0</v>
      </c>
      <c r="K219" s="215" t="s">
        <v>132</v>
      </c>
      <c r="L219" s="43"/>
      <c r="M219" s="220" t="s">
        <v>1</v>
      </c>
      <c r="N219" s="221" t="s">
        <v>38</v>
      </c>
      <c r="O219" s="90"/>
      <c r="P219" s="222">
        <f>O219*H219</f>
        <v>0</v>
      </c>
      <c r="Q219" s="222">
        <v>3.0000000000000001E-05</v>
      </c>
      <c r="R219" s="222">
        <f>Q219*H219</f>
        <v>6.0000000000000002E-05</v>
      </c>
      <c r="S219" s="222">
        <v>0</v>
      </c>
      <c r="T219" s="22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4" t="s">
        <v>186</v>
      </c>
      <c r="AT219" s="224" t="s">
        <v>128</v>
      </c>
      <c r="AU219" s="224" t="s">
        <v>83</v>
      </c>
      <c r="AY219" s="16" t="s">
        <v>125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6" t="s">
        <v>81</v>
      </c>
      <c r="BK219" s="225">
        <f>ROUND(I219*H219,2)</f>
        <v>0</v>
      </c>
      <c r="BL219" s="16" t="s">
        <v>186</v>
      </c>
      <c r="BM219" s="224" t="s">
        <v>354</v>
      </c>
    </row>
    <row r="220" s="2" customFormat="1" ht="16.5" customHeight="1">
      <c r="A220" s="37"/>
      <c r="B220" s="38"/>
      <c r="C220" s="213" t="s">
        <v>355</v>
      </c>
      <c r="D220" s="213" t="s">
        <v>128</v>
      </c>
      <c r="E220" s="214" t="s">
        <v>356</v>
      </c>
      <c r="F220" s="215" t="s">
        <v>357</v>
      </c>
      <c r="G220" s="216" t="s">
        <v>198</v>
      </c>
      <c r="H220" s="217">
        <v>1</v>
      </c>
      <c r="I220" s="218"/>
      <c r="J220" s="219">
        <f>ROUND(I220*H220,2)</f>
        <v>0</v>
      </c>
      <c r="K220" s="215" t="s">
        <v>132</v>
      </c>
      <c r="L220" s="43"/>
      <c r="M220" s="220" t="s">
        <v>1</v>
      </c>
      <c r="N220" s="221" t="s">
        <v>38</v>
      </c>
      <c r="O220" s="90"/>
      <c r="P220" s="222">
        <f>O220*H220</f>
        <v>0</v>
      </c>
      <c r="Q220" s="222">
        <v>3.0000000000000001E-05</v>
      </c>
      <c r="R220" s="222">
        <f>Q220*H220</f>
        <v>3.0000000000000001E-05</v>
      </c>
      <c r="S220" s="222">
        <v>0</v>
      </c>
      <c r="T220" s="22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4" t="s">
        <v>186</v>
      </c>
      <c r="AT220" s="224" t="s">
        <v>128</v>
      </c>
      <c r="AU220" s="224" t="s">
        <v>83</v>
      </c>
      <c r="AY220" s="16" t="s">
        <v>125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6" t="s">
        <v>81</v>
      </c>
      <c r="BK220" s="225">
        <f>ROUND(I220*H220,2)</f>
        <v>0</v>
      </c>
      <c r="BL220" s="16" t="s">
        <v>186</v>
      </c>
      <c r="BM220" s="224" t="s">
        <v>358</v>
      </c>
    </row>
    <row r="221" s="2" customFormat="1" ht="62.7" customHeight="1">
      <c r="A221" s="37"/>
      <c r="B221" s="38"/>
      <c r="C221" s="238" t="s">
        <v>359</v>
      </c>
      <c r="D221" s="238" t="s">
        <v>230</v>
      </c>
      <c r="E221" s="239" t="s">
        <v>337</v>
      </c>
      <c r="F221" s="240" t="s">
        <v>338</v>
      </c>
      <c r="G221" s="241" t="s">
        <v>131</v>
      </c>
      <c r="H221" s="242">
        <v>0.83099999999999996</v>
      </c>
      <c r="I221" s="243"/>
      <c r="J221" s="244">
        <f>ROUND(I221*H221,2)</f>
        <v>0</v>
      </c>
      <c r="K221" s="240" t="s">
        <v>1</v>
      </c>
      <c r="L221" s="245"/>
      <c r="M221" s="246" t="s">
        <v>1</v>
      </c>
      <c r="N221" s="247" t="s">
        <v>38</v>
      </c>
      <c r="O221" s="90"/>
      <c r="P221" s="222">
        <f>O221*H221</f>
        <v>0</v>
      </c>
      <c r="Q221" s="222">
        <v>0.0030999999999999999</v>
      </c>
      <c r="R221" s="222">
        <f>Q221*H221</f>
        <v>0.0025761</v>
      </c>
      <c r="S221" s="222">
        <v>0</v>
      </c>
      <c r="T221" s="22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4" t="s">
        <v>233</v>
      </c>
      <c r="AT221" s="224" t="s">
        <v>230</v>
      </c>
      <c r="AU221" s="224" t="s">
        <v>83</v>
      </c>
      <c r="AY221" s="16" t="s">
        <v>125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6" t="s">
        <v>81</v>
      </c>
      <c r="BK221" s="225">
        <f>ROUND(I221*H221,2)</f>
        <v>0</v>
      </c>
      <c r="BL221" s="16" t="s">
        <v>186</v>
      </c>
      <c r="BM221" s="224" t="s">
        <v>360</v>
      </c>
    </row>
    <row r="222" s="13" customFormat="1">
      <c r="A222" s="13"/>
      <c r="B222" s="226"/>
      <c r="C222" s="227"/>
      <c r="D222" s="228" t="s">
        <v>135</v>
      </c>
      <c r="E222" s="229" t="s">
        <v>1</v>
      </c>
      <c r="F222" s="230" t="s">
        <v>361</v>
      </c>
      <c r="G222" s="227"/>
      <c r="H222" s="231">
        <v>0.755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135</v>
      </c>
      <c r="AU222" s="237" t="s">
        <v>83</v>
      </c>
      <c r="AV222" s="13" t="s">
        <v>83</v>
      </c>
      <c r="AW222" s="13" t="s">
        <v>30</v>
      </c>
      <c r="AX222" s="13" t="s">
        <v>81</v>
      </c>
      <c r="AY222" s="237" t="s">
        <v>125</v>
      </c>
    </row>
    <row r="223" s="13" customFormat="1">
      <c r="A223" s="13"/>
      <c r="B223" s="226"/>
      <c r="C223" s="227"/>
      <c r="D223" s="228" t="s">
        <v>135</v>
      </c>
      <c r="E223" s="227"/>
      <c r="F223" s="230" t="s">
        <v>362</v>
      </c>
      <c r="G223" s="227"/>
      <c r="H223" s="231">
        <v>0.83099999999999996</v>
      </c>
      <c r="I223" s="232"/>
      <c r="J223" s="227"/>
      <c r="K223" s="227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135</v>
      </c>
      <c r="AU223" s="237" t="s">
        <v>83</v>
      </c>
      <c r="AV223" s="13" t="s">
        <v>83</v>
      </c>
      <c r="AW223" s="13" t="s">
        <v>4</v>
      </c>
      <c r="AX223" s="13" t="s">
        <v>81</v>
      </c>
      <c r="AY223" s="237" t="s">
        <v>125</v>
      </c>
    </row>
    <row r="224" s="2" customFormat="1" ht="16.5" customHeight="1">
      <c r="A224" s="37"/>
      <c r="B224" s="38"/>
      <c r="C224" s="213" t="s">
        <v>363</v>
      </c>
      <c r="D224" s="213" t="s">
        <v>128</v>
      </c>
      <c r="E224" s="214" t="s">
        <v>364</v>
      </c>
      <c r="F224" s="215" t="s">
        <v>365</v>
      </c>
      <c r="G224" s="216" t="s">
        <v>151</v>
      </c>
      <c r="H224" s="217">
        <v>5.0300000000000002</v>
      </c>
      <c r="I224" s="218"/>
      <c r="J224" s="219">
        <f>ROUND(I224*H224,2)</f>
        <v>0</v>
      </c>
      <c r="K224" s="215" t="s">
        <v>132</v>
      </c>
      <c r="L224" s="43"/>
      <c r="M224" s="220" t="s">
        <v>1</v>
      </c>
      <c r="N224" s="221" t="s">
        <v>38</v>
      </c>
      <c r="O224" s="90"/>
      <c r="P224" s="222">
        <f>O224*H224</f>
        <v>0</v>
      </c>
      <c r="Q224" s="222">
        <v>1.0000000000000001E-05</v>
      </c>
      <c r="R224" s="222">
        <f>Q224*H224</f>
        <v>5.030000000000001E-05</v>
      </c>
      <c r="S224" s="222">
        <v>0</v>
      </c>
      <c r="T224" s="22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4" t="s">
        <v>186</v>
      </c>
      <c r="AT224" s="224" t="s">
        <v>128</v>
      </c>
      <c r="AU224" s="224" t="s">
        <v>83</v>
      </c>
      <c r="AY224" s="16" t="s">
        <v>125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6" t="s">
        <v>81</v>
      </c>
      <c r="BK224" s="225">
        <f>ROUND(I224*H224,2)</f>
        <v>0</v>
      </c>
      <c r="BL224" s="16" t="s">
        <v>186</v>
      </c>
      <c r="BM224" s="224" t="s">
        <v>366</v>
      </c>
    </row>
    <row r="225" s="13" customFormat="1">
      <c r="A225" s="13"/>
      <c r="B225" s="226"/>
      <c r="C225" s="227"/>
      <c r="D225" s="228" t="s">
        <v>135</v>
      </c>
      <c r="E225" s="229" t="s">
        <v>1</v>
      </c>
      <c r="F225" s="230" t="s">
        <v>350</v>
      </c>
      <c r="G225" s="227"/>
      <c r="H225" s="231">
        <v>5.0300000000000002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135</v>
      </c>
      <c r="AU225" s="237" t="s">
        <v>83</v>
      </c>
      <c r="AV225" s="13" t="s">
        <v>83</v>
      </c>
      <c r="AW225" s="13" t="s">
        <v>30</v>
      </c>
      <c r="AX225" s="13" t="s">
        <v>81</v>
      </c>
      <c r="AY225" s="237" t="s">
        <v>125</v>
      </c>
    </row>
    <row r="226" s="2" customFormat="1" ht="16.5" customHeight="1">
      <c r="A226" s="37"/>
      <c r="B226" s="38"/>
      <c r="C226" s="238" t="s">
        <v>367</v>
      </c>
      <c r="D226" s="238" t="s">
        <v>230</v>
      </c>
      <c r="E226" s="239" t="s">
        <v>368</v>
      </c>
      <c r="F226" s="240" t="s">
        <v>369</v>
      </c>
      <c r="G226" s="241" t="s">
        <v>151</v>
      </c>
      <c r="H226" s="242">
        <v>5.1310000000000002</v>
      </c>
      <c r="I226" s="243"/>
      <c r="J226" s="244">
        <f>ROUND(I226*H226,2)</f>
        <v>0</v>
      </c>
      <c r="K226" s="240" t="s">
        <v>132</v>
      </c>
      <c r="L226" s="245"/>
      <c r="M226" s="246" t="s">
        <v>1</v>
      </c>
      <c r="N226" s="247" t="s">
        <v>38</v>
      </c>
      <c r="O226" s="90"/>
      <c r="P226" s="222">
        <f>O226*H226</f>
        <v>0</v>
      </c>
      <c r="Q226" s="222">
        <v>0.00027</v>
      </c>
      <c r="R226" s="222">
        <f>Q226*H226</f>
        <v>0.0013853700000000001</v>
      </c>
      <c r="S226" s="222">
        <v>0</v>
      </c>
      <c r="T226" s="22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4" t="s">
        <v>233</v>
      </c>
      <c r="AT226" s="224" t="s">
        <v>230</v>
      </c>
      <c r="AU226" s="224" t="s">
        <v>83</v>
      </c>
      <c r="AY226" s="16" t="s">
        <v>125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6" t="s">
        <v>81</v>
      </c>
      <c r="BK226" s="225">
        <f>ROUND(I226*H226,2)</f>
        <v>0</v>
      </c>
      <c r="BL226" s="16" t="s">
        <v>186</v>
      </c>
      <c r="BM226" s="224" t="s">
        <v>370</v>
      </c>
    </row>
    <row r="227" s="13" customFormat="1">
      <c r="A227" s="13"/>
      <c r="B227" s="226"/>
      <c r="C227" s="227"/>
      <c r="D227" s="228" t="s">
        <v>135</v>
      </c>
      <c r="E227" s="227"/>
      <c r="F227" s="230" t="s">
        <v>371</v>
      </c>
      <c r="G227" s="227"/>
      <c r="H227" s="231">
        <v>5.1310000000000002</v>
      </c>
      <c r="I227" s="232"/>
      <c r="J227" s="227"/>
      <c r="K227" s="227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135</v>
      </c>
      <c r="AU227" s="237" t="s">
        <v>83</v>
      </c>
      <c r="AV227" s="13" t="s">
        <v>83</v>
      </c>
      <c r="AW227" s="13" t="s">
        <v>4</v>
      </c>
      <c r="AX227" s="13" t="s">
        <v>81</v>
      </c>
      <c r="AY227" s="237" t="s">
        <v>125</v>
      </c>
    </row>
    <row r="228" s="2" customFormat="1" ht="16.5" customHeight="1">
      <c r="A228" s="37"/>
      <c r="B228" s="38"/>
      <c r="C228" s="213" t="s">
        <v>372</v>
      </c>
      <c r="D228" s="213" t="s">
        <v>128</v>
      </c>
      <c r="E228" s="214" t="s">
        <v>373</v>
      </c>
      <c r="F228" s="215" t="s">
        <v>374</v>
      </c>
      <c r="G228" s="216" t="s">
        <v>151</v>
      </c>
      <c r="H228" s="217">
        <v>1.7</v>
      </c>
      <c r="I228" s="218"/>
      <c r="J228" s="219">
        <f>ROUND(I228*H228,2)</f>
        <v>0</v>
      </c>
      <c r="K228" s="215" t="s">
        <v>132</v>
      </c>
      <c r="L228" s="43"/>
      <c r="M228" s="220" t="s">
        <v>1</v>
      </c>
      <c r="N228" s="221" t="s">
        <v>38</v>
      </c>
      <c r="O228" s="90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4" t="s">
        <v>186</v>
      </c>
      <c r="AT228" s="224" t="s">
        <v>128</v>
      </c>
      <c r="AU228" s="224" t="s">
        <v>83</v>
      </c>
      <c r="AY228" s="16" t="s">
        <v>125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6" t="s">
        <v>81</v>
      </c>
      <c r="BK228" s="225">
        <f>ROUND(I228*H228,2)</f>
        <v>0</v>
      </c>
      <c r="BL228" s="16" t="s">
        <v>186</v>
      </c>
      <c r="BM228" s="224" t="s">
        <v>375</v>
      </c>
    </row>
    <row r="229" s="13" customFormat="1">
      <c r="A229" s="13"/>
      <c r="B229" s="226"/>
      <c r="C229" s="227"/>
      <c r="D229" s="228" t="s">
        <v>135</v>
      </c>
      <c r="E229" s="229" t="s">
        <v>1</v>
      </c>
      <c r="F229" s="230" t="s">
        <v>376</v>
      </c>
      <c r="G229" s="227"/>
      <c r="H229" s="231">
        <v>1.7</v>
      </c>
      <c r="I229" s="232"/>
      <c r="J229" s="227"/>
      <c r="K229" s="227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135</v>
      </c>
      <c r="AU229" s="237" t="s">
        <v>83</v>
      </c>
      <c r="AV229" s="13" t="s">
        <v>83</v>
      </c>
      <c r="AW229" s="13" t="s">
        <v>30</v>
      </c>
      <c r="AX229" s="13" t="s">
        <v>81</v>
      </c>
      <c r="AY229" s="237" t="s">
        <v>125</v>
      </c>
    </row>
    <row r="230" s="2" customFormat="1" ht="16.5" customHeight="1">
      <c r="A230" s="37"/>
      <c r="B230" s="38"/>
      <c r="C230" s="238" t="s">
        <v>377</v>
      </c>
      <c r="D230" s="238" t="s">
        <v>230</v>
      </c>
      <c r="E230" s="239" t="s">
        <v>378</v>
      </c>
      <c r="F230" s="240" t="s">
        <v>379</v>
      </c>
      <c r="G230" s="241" t="s">
        <v>151</v>
      </c>
      <c r="H230" s="242">
        <v>2</v>
      </c>
      <c r="I230" s="243"/>
      <c r="J230" s="244">
        <f>ROUND(I230*H230,2)</f>
        <v>0</v>
      </c>
      <c r="K230" s="240" t="s">
        <v>132</v>
      </c>
      <c r="L230" s="245"/>
      <c r="M230" s="246" t="s">
        <v>1</v>
      </c>
      <c r="N230" s="247" t="s">
        <v>38</v>
      </c>
      <c r="O230" s="90"/>
      <c r="P230" s="222">
        <f>O230*H230</f>
        <v>0</v>
      </c>
      <c r="Q230" s="222">
        <v>0.00016000000000000001</v>
      </c>
      <c r="R230" s="222">
        <f>Q230*H230</f>
        <v>0.00032000000000000003</v>
      </c>
      <c r="S230" s="222">
        <v>0</v>
      </c>
      <c r="T230" s="22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4" t="s">
        <v>233</v>
      </c>
      <c r="AT230" s="224" t="s">
        <v>230</v>
      </c>
      <c r="AU230" s="224" t="s">
        <v>83</v>
      </c>
      <c r="AY230" s="16" t="s">
        <v>125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6" t="s">
        <v>81</v>
      </c>
      <c r="BK230" s="225">
        <f>ROUND(I230*H230,2)</f>
        <v>0</v>
      </c>
      <c r="BL230" s="16" t="s">
        <v>186</v>
      </c>
      <c r="BM230" s="224" t="s">
        <v>380</v>
      </c>
    </row>
    <row r="231" s="13" customFormat="1">
      <c r="A231" s="13"/>
      <c r="B231" s="226"/>
      <c r="C231" s="227"/>
      <c r="D231" s="228" t="s">
        <v>135</v>
      </c>
      <c r="E231" s="227"/>
      <c r="F231" s="230" t="s">
        <v>381</v>
      </c>
      <c r="G231" s="227"/>
      <c r="H231" s="231">
        <v>2</v>
      </c>
      <c r="I231" s="232"/>
      <c r="J231" s="227"/>
      <c r="K231" s="227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135</v>
      </c>
      <c r="AU231" s="237" t="s">
        <v>83</v>
      </c>
      <c r="AV231" s="13" t="s">
        <v>83</v>
      </c>
      <c r="AW231" s="13" t="s">
        <v>4</v>
      </c>
      <c r="AX231" s="13" t="s">
        <v>81</v>
      </c>
      <c r="AY231" s="237" t="s">
        <v>125</v>
      </c>
    </row>
    <row r="232" s="2" customFormat="1" ht="24.15" customHeight="1">
      <c r="A232" s="37"/>
      <c r="B232" s="38"/>
      <c r="C232" s="213" t="s">
        <v>382</v>
      </c>
      <c r="D232" s="213" t="s">
        <v>128</v>
      </c>
      <c r="E232" s="214" t="s">
        <v>383</v>
      </c>
      <c r="F232" s="215" t="s">
        <v>384</v>
      </c>
      <c r="G232" s="216" t="s">
        <v>159</v>
      </c>
      <c r="H232" s="217">
        <v>0.17299999999999999</v>
      </c>
      <c r="I232" s="218"/>
      <c r="J232" s="219">
        <f>ROUND(I232*H232,2)</f>
        <v>0</v>
      </c>
      <c r="K232" s="215" t="s">
        <v>132</v>
      </c>
      <c r="L232" s="43"/>
      <c r="M232" s="220" t="s">
        <v>1</v>
      </c>
      <c r="N232" s="221" t="s">
        <v>38</v>
      </c>
      <c r="O232" s="90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4" t="s">
        <v>186</v>
      </c>
      <c r="AT232" s="224" t="s">
        <v>128</v>
      </c>
      <c r="AU232" s="224" t="s">
        <v>83</v>
      </c>
      <c r="AY232" s="16" t="s">
        <v>125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6" t="s">
        <v>81</v>
      </c>
      <c r="BK232" s="225">
        <f>ROUND(I232*H232,2)</f>
        <v>0</v>
      </c>
      <c r="BL232" s="16" t="s">
        <v>186</v>
      </c>
      <c r="BM232" s="224" t="s">
        <v>385</v>
      </c>
    </row>
    <row r="233" s="12" customFormat="1" ht="22.8" customHeight="1">
      <c r="A233" s="12"/>
      <c r="B233" s="197"/>
      <c r="C233" s="198"/>
      <c r="D233" s="199" t="s">
        <v>72</v>
      </c>
      <c r="E233" s="211" t="s">
        <v>386</v>
      </c>
      <c r="F233" s="211" t="s">
        <v>387</v>
      </c>
      <c r="G233" s="198"/>
      <c r="H233" s="198"/>
      <c r="I233" s="201"/>
      <c r="J233" s="212">
        <f>BK233</f>
        <v>0</v>
      </c>
      <c r="K233" s="198"/>
      <c r="L233" s="203"/>
      <c r="M233" s="204"/>
      <c r="N233" s="205"/>
      <c r="O233" s="205"/>
      <c r="P233" s="206">
        <f>SUM(P234:P241)</f>
        <v>0</v>
      </c>
      <c r="Q233" s="205"/>
      <c r="R233" s="206">
        <f>SUM(R234:R241)</f>
        <v>0.042667200000000002</v>
      </c>
      <c r="S233" s="205"/>
      <c r="T233" s="207">
        <f>SUM(T234:T241)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8" t="s">
        <v>83</v>
      </c>
      <c r="AT233" s="209" t="s">
        <v>72</v>
      </c>
      <c r="AU233" s="209" t="s">
        <v>81</v>
      </c>
      <c r="AY233" s="208" t="s">
        <v>125</v>
      </c>
      <c r="BK233" s="210">
        <f>SUM(BK234:BK241)</f>
        <v>0</v>
      </c>
    </row>
    <row r="234" s="2" customFormat="1" ht="24.15" customHeight="1">
      <c r="A234" s="37"/>
      <c r="B234" s="38"/>
      <c r="C234" s="213" t="s">
        <v>388</v>
      </c>
      <c r="D234" s="213" t="s">
        <v>128</v>
      </c>
      <c r="E234" s="214" t="s">
        <v>389</v>
      </c>
      <c r="F234" s="215" t="s">
        <v>390</v>
      </c>
      <c r="G234" s="216" t="s">
        <v>131</v>
      </c>
      <c r="H234" s="217">
        <v>60.32</v>
      </c>
      <c r="I234" s="218"/>
      <c r="J234" s="219">
        <f>ROUND(I234*H234,2)</f>
        <v>0</v>
      </c>
      <c r="K234" s="215" t="s">
        <v>132</v>
      </c>
      <c r="L234" s="43"/>
      <c r="M234" s="220" t="s">
        <v>1</v>
      </c>
      <c r="N234" s="221" t="s">
        <v>38</v>
      </c>
      <c r="O234" s="90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4" t="s">
        <v>186</v>
      </c>
      <c r="AT234" s="224" t="s">
        <v>128</v>
      </c>
      <c r="AU234" s="224" t="s">
        <v>83</v>
      </c>
      <c r="AY234" s="16" t="s">
        <v>125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6" t="s">
        <v>81</v>
      </c>
      <c r="BK234" s="225">
        <f>ROUND(I234*H234,2)</f>
        <v>0</v>
      </c>
      <c r="BL234" s="16" t="s">
        <v>186</v>
      </c>
      <c r="BM234" s="224" t="s">
        <v>391</v>
      </c>
    </row>
    <row r="235" s="13" customFormat="1">
      <c r="A235" s="13"/>
      <c r="B235" s="226"/>
      <c r="C235" s="227"/>
      <c r="D235" s="228" t="s">
        <v>135</v>
      </c>
      <c r="E235" s="229" t="s">
        <v>1</v>
      </c>
      <c r="F235" s="230" t="s">
        <v>392</v>
      </c>
      <c r="G235" s="227"/>
      <c r="H235" s="231">
        <v>60.32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135</v>
      </c>
      <c r="AU235" s="237" t="s">
        <v>83</v>
      </c>
      <c r="AV235" s="13" t="s">
        <v>83</v>
      </c>
      <c r="AW235" s="13" t="s">
        <v>30</v>
      </c>
      <c r="AX235" s="13" t="s">
        <v>81</v>
      </c>
      <c r="AY235" s="237" t="s">
        <v>125</v>
      </c>
    </row>
    <row r="236" s="2" customFormat="1" ht="24.15" customHeight="1">
      <c r="A236" s="37"/>
      <c r="B236" s="38"/>
      <c r="C236" s="213" t="s">
        <v>393</v>
      </c>
      <c r="D236" s="213" t="s">
        <v>128</v>
      </c>
      <c r="E236" s="214" t="s">
        <v>394</v>
      </c>
      <c r="F236" s="215" t="s">
        <v>395</v>
      </c>
      <c r="G236" s="216" t="s">
        <v>131</v>
      </c>
      <c r="H236" s="217">
        <v>60.32</v>
      </c>
      <c r="I236" s="218"/>
      <c r="J236" s="219">
        <f>ROUND(I236*H236,2)</f>
        <v>0</v>
      </c>
      <c r="K236" s="215" t="s">
        <v>132</v>
      </c>
      <c r="L236" s="43"/>
      <c r="M236" s="220" t="s">
        <v>1</v>
      </c>
      <c r="N236" s="221" t="s">
        <v>38</v>
      </c>
      <c r="O236" s="90"/>
      <c r="P236" s="222">
        <f>O236*H236</f>
        <v>0</v>
      </c>
      <c r="Q236" s="222">
        <v>0.00021000000000000001</v>
      </c>
      <c r="R236" s="222">
        <f>Q236*H236</f>
        <v>0.0126672</v>
      </c>
      <c r="S236" s="222">
        <v>0</v>
      </c>
      <c r="T236" s="22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4" t="s">
        <v>186</v>
      </c>
      <c r="AT236" s="224" t="s">
        <v>128</v>
      </c>
      <c r="AU236" s="224" t="s">
        <v>83</v>
      </c>
      <c r="AY236" s="16" t="s">
        <v>125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6" t="s">
        <v>81</v>
      </c>
      <c r="BK236" s="225">
        <f>ROUND(I236*H236,2)</f>
        <v>0</v>
      </c>
      <c r="BL236" s="16" t="s">
        <v>186</v>
      </c>
      <c r="BM236" s="224" t="s">
        <v>396</v>
      </c>
    </row>
    <row r="237" s="13" customFormat="1">
      <c r="A237" s="13"/>
      <c r="B237" s="226"/>
      <c r="C237" s="227"/>
      <c r="D237" s="228" t="s">
        <v>135</v>
      </c>
      <c r="E237" s="229" t="s">
        <v>1</v>
      </c>
      <c r="F237" s="230" t="s">
        <v>392</v>
      </c>
      <c r="G237" s="227"/>
      <c r="H237" s="231">
        <v>60.32</v>
      </c>
      <c r="I237" s="232"/>
      <c r="J237" s="227"/>
      <c r="K237" s="227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135</v>
      </c>
      <c r="AU237" s="237" t="s">
        <v>83</v>
      </c>
      <c r="AV237" s="13" t="s">
        <v>83</v>
      </c>
      <c r="AW237" s="13" t="s">
        <v>30</v>
      </c>
      <c r="AX237" s="13" t="s">
        <v>81</v>
      </c>
      <c r="AY237" s="237" t="s">
        <v>125</v>
      </c>
    </row>
    <row r="238" s="2" customFormat="1" ht="33" customHeight="1">
      <c r="A238" s="37"/>
      <c r="B238" s="38"/>
      <c r="C238" s="213" t="s">
        <v>397</v>
      </c>
      <c r="D238" s="213" t="s">
        <v>128</v>
      </c>
      <c r="E238" s="214" t="s">
        <v>398</v>
      </c>
      <c r="F238" s="215" t="s">
        <v>399</v>
      </c>
      <c r="G238" s="216" t="s">
        <v>131</v>
      </c>
      <c r="H238" s="217">
        <v>60.32</v>
      </c>
      <c r="I238" s="218"/>
      <c r="J238" s="219">
        <f>ROUND(I238*H238,2)</f>
        <v>0</v>
      </c>
      <c r="K238" s="215" t="s">
        <v>132</v>
      </c>
      <c r="L238" s="43"/>
      <c r="M238" s="220" t="s">
        <v>1</v>
      </c>
      <c r="N238" s="221" t="s">
        <v>38</v>
      </c>
      <c r="O238" s="90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4" t="s">
        <v>186</v>
      </c>
      <c r="AT238" s="224" t="s">
        <v>128</v>
      </c>
      <c r="AU238" s="224" t="s">
        <v>83</v>
      </c>
      <c r="AY238" s="16" t="s">
        <v>125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6" t="s">
        <v>81</v>
      </c>
      <c r="BK238" s="225">
        <f>ROUND(I238*H238,2)</f>
        <v>0</v>
      </c>
      <c r="BL238" s="16" t="s">
        <v>186</v>
      </c>
      <c r="BM238" s="224" t="s">
        <v>400</v>
      </c>
    </row>
    <row r="239" s="13" customFormat="1">
      <c r="A239" s="13"/>
      <c r="B239" s="226"/>
      <c r="C239" s="227"/>
      <c r="D239" s="228" t="s">
        <v>135</v>
      </c>
      <c r="E239" s="229" t="s">
        <v>1</v>
      </c>
      <c r="F239" s="230" t="s">
        <v>392</v>
      </c>
      <c r="G239" s="227"/>
      <c r="H239" s="231">
        <v>60.32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135</v>
      </c>
      <c r="AU239" s="237" t="s">
        <v>83</v>
      </c>
      <c r="AV239" s="13" t="s">
        <v>83</v>
      </c>
      <c r="AW239" s="13" t="s">
        <v>30</v>
      </c>
      <c r="AX239" s="13" t="s">
        <v>81</v>
      </c>
      <c r="AY239" s="237" t="s">
        <v>125</v>
      </c>
    </row>
    <row r="240" s="2" customFormat="1" ht="24.15" customHeight="1">
      <c r="A240" s="37"/>
      <c r="B240" s="38"/>
      <c r="C240" s="238" t="s">
        <v>401</v>
      </c>
      <c r="D240" s="238" t="s">
        <v>230</v>
      </c>
      <c r="E240" s="239" t="s">
        <v>402</v>
      </c>
      <c r="F240" s="240" t="s">
        <v>403</v>
      </c>
      <c r="G240" s="241" t="s">
        <v>404</v>
      </c>
      <c r="H240" s="242">
        <v>20</v>
      </c>
      <c r="I240" s="243"/>
      <c r="J240" s="244">
        <f>ROUND(I240*H240,2)</f>
        <v>0</v>
      </c>
      <c r="K240" s="240" t="s">
        <v>1</v>
      </c>
      <c r="L240" s="245"/>
      <c r="M240" s="246" t="s">
        <v>1</v>
      </c>
      <c r="N240" s="247" t="s">
        <v>38</v>
      </c>
      <c r="O240" s="90"/>
      <c r="P240" s="222">
        <f>O240*H240</f>
        <v>0</v>
      </c>
      <c r="Q240" s="222">
        <v>0.0015</v>
      </c>
      <c r="R240" s="222">
        <f>Q240*H240</f>
        <v>0.029999999999999999</v>
      </c>
      <c r="S240" s="222">
        <v>0</v>
      </c>
      <c r="T240" s="22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4" t="s">
        <v>233</v>
      </c>
      <c r="AT240" s="224" t="s">
        <v>230</v>
      </c>
      <c r="AU240" s="224" t="s">
        <v>83</v>
      </c>
      <c r="AY240" s="16" t="s">
        <v>125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6" t="s">
        <v>81</v>
      </c>
      <c r="BK240" s="225">
        <f>ROUND(I240*H240,2)</f>
        <v>0</v>
      </c>
      <c r="BL240" s="16" t="s">
        <v>186</v>
      </c>
      <c r="BM240" s="224" t="s">
        <v>405</v>
      </c>
    </row>
    <row r="241" s="13" customFormat="1">
      <c r="A241" s="13"/>
      <c r="B241" s="226"/>
      <c r="C241" s="227"/>
      <c r="D241" s="228" t="s">
        <v>135</v>
      </c>
      <c r="E241" s="227"/>
      <c r="F241" s="230" t="s">
        <v>406</v>
      </c>
      <c r="G241" s="227"/>
      <c r="H241" s="231">
        <v>20</v>
      </c>
      <c r="I241" s="232"/>
      <c r="J241" s="227"/>
      <c r="K241" s="227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135</v>
      </c>
      <c r="AU241" s="237" t="s">
        <v>83</v>
      </c>
      <c r="AV241" s="13" t="s">
        <v>83</v>
      </c>
      <c r="AW241" s="13" t="s">
        <v>4</v>
      </c>
      <c r="AX241" s="13" t="s">
        <v>81</v>
      </c>
      <c r="AY241" s="237" t="s">
        <v>125</v>
      </c>
    </row>
    <row r="242" s="12" customFormat="1" ht="25.92" customHeight="1">
      <c r="A242" s="12"/>
      <c r="B242" s="197"/>
      <c r="C242" s="198"/>
      <c r="D242" s="199" t="s">
        <v>72</v>
      </c>
      <c r="E242" s="200" t="s">
        <v>407</v>
      </c>
      <c r="F242" s="200" t="s">
        <v>408</v>
      </c>
      <c r="G242" s="198"/>
      <c r="H242" s="198"/>
      <c r="I242" s="201"/>
      <c r="J242" s="202">
        <f>BK242</f>
        <v>0</v>
      </c>
      <c r="K242" s="198"/>
      <c r="L242" s="203"/>
      <c r="M242" s="204"/>
      <c r="N242" s="205"/>
      <c r="O242" s="205"/>
      <c r="P242" s="206">
        <f>P243+P245+P247</f>
        <v>0</v>
      </c>
      <c r="Q242" s="205"/>
      <c r="R242" s="206">
        <f>R243+R245+R247</f>
        <v>0</v>
      </c>
      <c r="S242" s="205"/>
      <c r="T242" s="207">
        <f>T243+T245+T247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8" t="s">
        <v>156</v>
      </c>
      <c r="AT242" s="209" t="s">
        <v>72</v>
      </c>
      <c r="AU242" s="209" t="s">
        <v>73</v>
      </c>
      <c r="AY242" s="208" t="s">
        <v>125</v>
      </c>
      <c r="BK242" s="210">
        <f>BK243+BK245+BK247</f>
        <v>0</v>
      </c>
    </row>
    <row r="243" s="12" customFormat="1" ht="22.8" customHeight="1">
      <c r="A243" s="12"/>
      <c r="B243" s="197"/>
      <c r="C243" s="198"/>
      <c r="D243" s="199" t="s">
        <v>72</v>
      </c>
      <c r="E243" s="211" t="s">
        <v>409</v>
      </c>
      <c r="F243" s="211" t="s">
        <v>410</v>
      </c>
      <c r="G243" s="198"/>
      <c r="H243" s="198"/>
      <c r="I243" s="201"/>
      <c r="J243" s="212">
        <f>BK243</f>
        <v>0</v>
      </c>
      <c r="K243" s="198"/>
      <c r="L243" s="203"/>
      <c r="M243" s="204"/>
      <c r="N243" s="205"/>
      <c r="O243" s="205"/>
      <c r="P243" s="206">
        <f>P244</f>
        <v>0</v>
      </c>
      <c r="Q243" s="205"/>
      <c r="R243" s="206">
        <f>R244</f>
        <v>0</v>
      </c>
      <c r="S243" s="205"/>
      <c r="T243" s="207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8" t="s">
        <v>156</v>
      </c>
      <c r="AT243" s="209" t="s">
        <v>72</v>
      </c>
      <c r="AU243" s="209" t="s">
        <v>81</v>
      </c>
      <c r="AY243" s="208" t="s">
        <v>125</v>
      </c>
      <c r="BK243" s="210">
        <f>BK244</f>
        <v>0</v>
      </c>
    </row>
    <row r="244" s="2" customFormat="1" ht="24.15" customHeight="1">
      <c r="A244" s="37"/>
      <c r="B244" s="38"/>
      <c r="C244" s="213" t="s">
        <v>411</v>
      </c>
      <c r="D244" s="213" t="s">
        <v>128</v>
      </c>
      <c r="E244" s="214" t="s">
        <v>412</v>
      </c>
      <c r="F244" s="215" t="s">
        <v>413</v>
      </c>
      <c r="G244" s="216" t="s">
        <v>257</v>
      </c>
      <c r="H244" s="217">
        <v>1</v>
      </c>
      <c r="I244" s="218"/>
      <c r="J244" s="219">
        <f>ROUND(I244*H244,2)</f>
        <v>0</v>
      </c>
      <c r="K244" s="215" t="s">
        <v>132</v>
      </c>
      <c r="L244" s="43"/>
      <c r="M244" s="220" t="s">
        <v>1</v>
      </c>
      <c r="N244" s="221" t="s">
        <v>38</v>
      </c>
      <c r="O244" s="90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4" t="s">
        <v>414</v>
      </c>
      <c r="AT244" s="224" t="s">
        <v>128</v>
      </c>
      <c r="AU244" s="224" t="s">
        <v>83</v>
      </c>
      <c r="AY244" s="16" t="s">
        <v>125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6" t="s">
        <v>81</v>
      </c>
      <c r="BK244" s="225">
        <f>ROUND(I244*H244,2)</f>
        <v>0</v>
      </c>
      <c r="BL244" s="16" t="s">
        <v>414</v>
      </c>
      <c r="BM244" s="224" t="s">
        <v>415</v>
      </c>
    </row>
    <row r="245" s="12" customFormat="1" ht="22.8" customHeight="1">
      <c r="A245" s="12"/>
      <c r="B245" s="197"/>
      <c r="C245" s="198"/>
      <c r="D245" s="199" t="s">
        <v>72</v>
      </c>
      <c r="E245" s="211" t="s">
        <v>416</v>
      </c>
      <c r="F245" s="211" t="s">
        <v>417</v>
      </c>
      <c r="G245" s="198"/>
      <c r="H245" s="198"/>
      <c r="I245" s="201"/>
      <c r="J245" s="212">
        <f>BK245</f>
        <v>0</v>
      </c>
      <c r="K245" s="198"/>
      <c r="L245" s="203"/>
      <c r="M245" s="204"/>
      <c r="N245" s="205"/>
      <c r="O245" s="205"/>
      <c r="P245" s="206">
        <f>P246</f>
        <v>0</v>
      </c>
      <c r="Q245" s="205"/>
      <c r="R245" s="206">
        <f>R246</f>
        <v>0</v>
      </c>
      <c r="S245" s="205"/>
      <c r="T245" s="207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8" t="s">
        <v>156</v>
      </c>
      <c r="AT245" s="209" t="s">
        <v>72</v>
      </c>
      <c r="AU245" s="209" t="s">
        <v>81</v>
      </c>
      <c r="AY245" s="208" t="s">
        <v>125</v>
      </c>
      <c r="BK245" s="210">
        <f>BK246</f>
        <v>0</v>
      </c>
    </row>
    <row r="246" s="2" customFormat="1" ht="16.5" customHeight="1">
      <c r="A246" s="37"/>
      <c r="B246" s="38"/>
      <c r="C246" s="213" t="s">
        <v>418</v>
      </c>
      <c r="D246" s="213" t="s">
        <v>128</v>
      </c>
      <c r="E246" s="214" t="s">
        <v>419</v>
      </c>
      <c r="F246" s="215" t="s">
        <v>420</v>
      </c>
      <c r="G246" s="216" t="s">
        <v>257</v>
      </c>
      <c r="H246" s="217">
        <v>1</v>
      </c>
      <c r="I246" s="218"/>
      <c r="J246" s="219">
        <f>ROUND(I246*H246,2)</f>
        <v>0</v>
      </c>
      <c r="K246" s="215" t="s">
        <v>132</v>
      </c>
      <c r="L246" s="43"/>
      <c r="M246" s="220" t="s">
        <v>1</v>
      </c>
      <c r="N246" s="221" t="s">
        <v>38</v>
      </c>
      <c r="O246" s="90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4" t="s">
        <v>414</v>
      </c>
      <c r="AT246" s="224" t="s">
        <v>128</v>
      </c>
      <c r="AU246" s="224" t="s">
        <v>83</v>
      </c>
      <c r="AY246" s="16" t="s">
        <v>125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6" t="s">
        <v>81</v>
      </c>
      <c r="BK246" s="225">
        <f>ROUND(I246*H246,2)</f>
        <v>0</v>
      </c>
      <c r="BL246" s="16" t="s">
        <v>414</v>
      </c>
      <c r="BM246" s="224" t="s">
        <v>421</v>
      </c>
    </row>
    <row r="247" s="12" customFormat="1" ht="22.8" customHeight="1">
      <c r="A247" s="12"/>
      <c r="B247" s="197"/>
      <c r="C247" s="198"/>
      <c r="D247" s="199" t="s">
        <v>72</v>
      </c>
      <c r="E247" s="211" t="s">
        <v>422</v>
      </c>
      <c r="F247" s="211" t="s">
        <v>423</v>
      </c>
      <c r="G247" s="198"/>
      <c r="H247" s="198"/>
      <c r="I247" s="201"/>
      <c r="J247" s="212">
        <f>BK247</f>
        <v>0</v>
      </c>
      <c r="K247" s="198"/>
      <c r="L247" s="203"/>
      <c r="M247" s="204"/>
      <c r="N247" s="205"/>
      <c r="O247" s="205"/>
      <c r="P247" s="206">
        <f>P248</f>
        <v>0</v>
      </c>
      <c r="Q247" s="205"/>
      <c r="R247" s="206">
        <f>R248</f>
        <v>0</v>
      </c>
      <c r="S247" s="205"/>
      <c r="T247" s="207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8" t="s">
        <v>156</v>
      </c>
      <c r="AT247" s="209" t="s">
        <v>72</v>
      </c>
      <c r="AU247" s="209" t="s">
        <v>81</v>
      </c>
      <c r="AY247" s="208" t="s">
        <v>125</v>
      </c>
      <c r="BK247" s="210">
        <f>BK248</f>
        <v>0</v>
      </c>
    </row>
    <row r="248" s="2" customFormat="1" ht="16.5" customHeight="1">
      <c r="A248" s="37"/>
      <c r="B248" s="38"/>
      <c r="C248" s="213" t="s">
        <v>424</v>
      </c>
      <c r="D248" s="213" t="s">
        <v>128</v>
      </c>
      <c r="E248" s="214" t="s">
        <v>425</v>
      </c>
      <c r="F248" s="215" t="s">
        <v>426</v>
      </c>
      <c r="G248" s="216" t="s">
        <v>257</v>
      </c>
      <c r="H248" s="217">
        <v>1</v>
      </c>
      <c r="I248" s="218"/>
      <c r="J248" s="219">
        <f>ROUND(I248*H248,2)</f>
        <v>0</v>
      </c>
      <c r="K248" s="215" t="s">
        <v>132</v>
      </c>
      <c r="L248" s="43"/>
      <c r="M248" s="260" t="s">
        <v>1</v>
      </c>
      <c r="N248" s="261" t="s">
        <v>38</v>
      </c>
      <c r="O248" s="262"/>
      <c r="P248" s="263">
        <f>O248*H248</f>
        <v>0</v>
      </c>
      <c r="Q248" s="263">
        <v>0</v>
      </c>
      <c r="R248" s="263">
        <f>Q248*H248</f>
        <v>0</v>
      </c>
      <c r="S248" s="263">
        <v>0</v>
      </c>
      <c r="T248" s="26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4" t="s">
        <v>414</v>
      </c>
      <c r="AT248" s="224" t="s">
        <v>128</v>
      </c>
      <c r="AU248" s="224" t="s">
        <v>83</v>
      </c>
      <c r="AY248" s="16" t="s">
        <v>125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6" t="s">
        <v>81</v>
      </c>
      <c r="BK248" s="225">
        <f>ROUND(I248*H248,2)</f>
        <v>0</v>
      </c>
      <c r="BL248" s="16" t="s">
        <v>414</v>
      </c>
      <c r="BM248" s="224" t="s">
        <v>427</v>
      </c>
    </row>
    <row r="249" s="2" customFormat="1" ht="6.96" customHeight="1">
      <c r="A249" s="37"/>
      <c r="B249" s="65"/>
      <c r="C249" s="66"/>
      <c r="D249" s="66"/>
      <c r="E249" s="66"/>
      <c r="F249" s="66"/>
      <c r="G249" s="66"/>
      <c r="H249" s="66"/>
      <c r="I249" s="66"/>
      <c r="J249" s="66"/>
      <c r="K249" s="66"/>
      <c r="L249" s="43"/>
      <c r="M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</row>
  </sheetData>
  <sheetProtection sheet="1" autoFilter="0" formatColumns="0" formatRows="0" objects="1" scenarios="1" spinCount="100000" saltValue="Dn2ovGin7vd9gv+K4vwIb9Rp4lUwd68N2wi2/xLmPKeivYK+XGWpITXCmImBzXURqvouBKIDz9r0aKwC34S8tQ==" hashValue="csVMssM4zz5Ta/m0Led5hrjVDV9SrSl2RNJnvkyz5zbRk0rUIRebGYQETfNdUEk7YF1kLR05hI3ZPwp0EAfcwg==" algorithmName="SHA-512" password="CC35"/>
  <autoFilter ref="C133:K248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W10SIKORAL\lukas</dc:creator>
  <cp:lastModifiedBy>W10SIKORAL\lukas</cp:lastModifiedBy>
  <dcterms:created xsi:type="dcterms:W3CDTF">2024-11-04T09:03:43Z</dcterms:created>
  <dcterms:modified xsi:type="dcterms:W3CDTF">2024-11-04T09:03:47Z</dcterms:modified>
</cp:coreProperties>
</file>